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osssa\AppData\Local\Microsoft\Windows\INetCache\Content.Outlook\QYUT8VFJ\"/>
    </mc:Choice>
  </mc:AlternateContent>
  <xr:revisionPtr revIDLastSave="0" documentId="13_ncr:1_{3506AC79-3A12-4183-A75E-E6C88E318EB9}" xr6:coauthVersionLast="47" xr6:coauthVersionMax="47" xr10:uidLastSave="{00000000-0000-0000-0000-000000000000}"/>
  <bookViews>
    <workbookView xWindow="38280" yWindow="-120" windowWidth="38640" windowHeight="21120" firstSheet="1" activeTab="1" xr2:uid="{00000000-000D-0000-FFFF-FFFF00000000}"/>
  </bookViews>
  <sheets>
    <sheet name="Kladd" sheetId="1" state="hidden" r:id="rId1"/>
    <sheet name="Versjon 2" sheetId="6" r:id="rId2"/>
    <sheet name="Versjon 2- eksempel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6" l="1"/>
  <c r="Q11" i="6"/>
  <c r="O11" i="6"/>
  <c r="M11" i="6"/>
  <c r="K11" i="6"/>
  <c r="I11" i="6"/>
  <c r="G11" i="6"/>
  <c r="Q17" i="6"/>
  <c r="O17" i="6"/>
  <c r="M17" i="6"/>
  <c r="K17" i="6"/>
  <c r="I17" i="6"/>
  <c r="G17" i="6"/>
  <c r="Q23" i="6"/>
  <c r="O23" i="6"/>
  <c r="M23" i="6"/>
  <c r="K23" i="6"/>
  <c r="I23" i="6"/>
  <c r="G23" i="6"/>
  <c r="Q29" i="6"/>
  <c r="O29" i="6"/>
  <c r="M29" i="6"/>
  <c r="K29" i="6"/>
  <c r="I29" i="6"/>
  <c r="G29" i="6"/>
  <c r="Q35" i="6"/>
  <c r="O35" i="6"/>
  <c r="M35" i="6"/>
  <c r="K35" i="6"/>
  <c r="I35" i="6"/>
  <c r="G35" i="6"/>
  <c r="Q41" i="6"/>
  <c r="O41" i="6"/>
  <c r="M41" i="6"/>
  <c r="I41" i="6"/>
  <c r="G41" i="6"/>
  <c r="Q19" i="6"/>
  <c r="Q24" i="6" s="1"/>
  <c r="Q37" i="6"/>
  <c r="Q42" i="6" s="1"/>
  <c r="O37" i="6"/>
  <c r="O42" i="6" s="1"/>
  <c r="M37" i="6"/>
  <c r="M42" i="6" s="1"/>
  <c r="K37" i="6"/>
  <c r="K42" i="6" s="1"/>
  <c r="I37" i="6"/>
  <c r="I42" i="6" s="1"/>
  <c r="G37" i="6"/>
  <c r="G42" i="6" s="1"/>
  <c r="Q31" i="6"/>
  <c r="Q36" i="6" s="1"/>
  <c r="O31" i="6"/>
  <c r="O36" i="6" s="1"/>
  <c r="M31" i="6"/>
  <c r="M36" i="6" s="1"/>
  <c r="K31" i="6"/>
  <c r="K36" i="6" s="1"/>
  <c r="I31" i="6"/>
  <c r="I36" i="6" s="1"/>
  <c r="G31" i="6"/>
  <c r="G36" i="6" s="1"/>
  <c r="Q25" i="6"/>
  <c r="Q30" i="6" s="1"/>
  <c r="O25" i="6"/>
  <c r="O30" i="6" s="1"/>
  <c r="M25" i="6"/>
  <c r="M30" i="6" s="1"/>
  <c r="K25" i="6"/>
  <c r="K30" i="6" s="1"/>
  <c r="I25" i="6"/>
  <c r="I30" i="6" s="1"/>
  <c r="G25" i="6"/>
  <c r="G30" i="6" s="1"/>
  <c r="O19" i="6"/>
  <c r="O24" i="6" s="1"/>
  <c r="M19" i="6"/>
  <c r="M24" i="6" s="1"/>
  <c r="K19" i="6"/>
  <c r="K24" i="6" s="1"/>
  <c r="I19" i="6"/>
  <c r="I24" i="6" s="1"/>
  <c r="G19" i="6"/>
  <c r="G24" i="6" s="1"/>
  <c r="Q13" i="6"/>
  <c r="Q18" i="6" s="1"/>
  <c r="O13" i="6"/>
  <c r="O18" i="6" s="1"/>
  <c r="M13" i="6"/>
  <c r="M18" i="6" s="1"/>
  <c r="K13" i="6"/>
  <c r="K18" i="6" s="1"/>
  <c r="I13" i="6"/>
  <c r="I18" i="6" s="1"/>
  <c r="G13" i="6"/>
  <c r="G18" i="6" s="1"/>
  <c r="Q7" i="6"/>
  <c r="Q12" i="6" s="1"/>
  <c r="O7" i="6"/>
  <c r="O12" i="6" s="1"/>
  <c r="M7" i="6"/>
  <c r="M12" i="6" s="1"/>
  <c r="K7" i="6"/>
  <c r="K12" i="6" s="1"/>
  <c r="I7" i="6"/>
  <c r="I12" i="6" s="1"/>
  <c r="G7" i="6"/>
  <c r="G12" i="6" s="1"/>
  <c r="F6" i="6"/>
  <c r="K43" i="6" l="1"/>
  <c r="I43" i="6"/>
  <c r="I44" i="6" s="1"/>
  <c r="Q43" i="6"/>
  <c r="Q46" i="6" s="1"/>
  <c r="M43" i="6"/>
  <c r="M44" i="6" s="1"/>
  <c r="G43" i="6"/>
  <c r="O43" i="6"/>
  <c r="O46" i="6" s="1"/>
  <c r="M32" i="5"/>
  <c r="M36" i="5" s="1"/>
  <c r="M27" i="5"/>
  <c r="M31" i="5" s="1"/>
  <c r="M22" i="5"/>
  <c r="M26" i="5" s="1"/>
  <c r="M17" i="5"/>
  <c r="M21" i="5" s="1"/>
  <c r="M12" i="5"/>
  <c r="M16" i="5" s="1"/>
  <c r="M7" i="5"/>
  <c r="M11" i="5" s="1"/>
  <c r="O7" i="5"/>
  <c r="O11" i="5" s="1"/>
  <c r="Q32" i="5"/>
  <c r="Q36" i="5" s="1"/>
  <c r="O32" i="5"/>
  <c r="O36" i="5" s="1"/>
  <c r="K32" i="5"/>
  <c r="K36" i="5" s="1"/>
  <c r="I32" i="5"/>
  <c r="I36" i="5" s="1"/>
  <c r="G32" i="5"/>
  <c r="G36" i="5" s="1"/>
  <c r="Q27" i="5"/>
  <c r="Q31" i="5" s="1"/>
  <c r="O27" i="5"/>
  <c r="O31" i="5" s="1"/>
  <c r="K27" i="5"/>
  <c r="K31" i="5" s="1"/>
  <c r="I27" i="5"/>
  <c r="I31" i="5" s="1"/>
  <c r="G27" i="5"/>
  <c r="G31" i="5" s="1"/>
  <c r="Q22" i="5"/>
  <c r="Q26" i="5" s="1"/>
  <c r="O22" i="5"/>
  <c r="O26" i="5" s="1"/>
  <c r="K22" i="5"/>
  <c r="K26" i="5" s="1"/>
  <c r="I22" i="5"/>
  <c r="I26" i="5" s="1"/>
  <c r="G22" i="5"/>
  <c r="G26" i="5" s="1"/>
  <c r="Q21" i="5"/>
  <c r="O17" i="5"/>
  <c r="O21" i="5" s="1"/>
  <c r="K17" i="5"/>
  <c r="K21" i="5" s="1"/>
  <c r="I17" i="5"/>
  <c r="I21" i="5" s="1"/>
  <c r="G17" i="5"/>
  <c r="G21" i="5" s="1"/>
  <c r="Q12" i="5"/>
  <c r="Q16" i="5" s="1"/>
  <c r="O12" i="5"/>
  <c r="O16" i="5" s="1"/>
  <c r="K12" i="5"/>
  <c r="K16" i="5" s="1"/>
  <c r="I12" i="5"/>
  <c r="I16" i="5" s="1"/>
  <c r="G12" i="5"/>
  <c r="G16" i="5" s="1"/>
  <c r="Q7" i="5"/>
  <c r="Q11" i="5" s="1"/>
  <c r="K7" i="5"/>
  <c r="K11" i="5" s="1"/>
  <c r="I7" i="5"/>
  <c r="I11" i="5" s="1"/>
  <c r="G7" i="5"/>
  <c r="G11" i="5" s="1"/>
  <c r="F6" i="5"/>
  <c r="K44" i="6" l="1"/>
  <c r="K46" i="6" s="1"/>
  <c r="G44" i="6"/>
  <c r="G46" i="6" s="1"/>
  <c r="Q44" i="6"/>
  <c r="Q45" i="6" s="1"/>
  <c r="O44" i="6"/>
  <c r="O45" i="6" s="1"/>
  <c r="M37" i="5"/>
  <c r="M38" i="5" s="1"/>
  <c r="O37" i="5"/>
  <c r="O40" i="5" s="1"/>
  <c r="G37" i="5"/>
  <c r="I37" i="5"/>
  <c r="I38" i="5" s="1"/>
  <c r="K37" i="5"/>
  <c r="Q37" i="5"/>
  <c r="Q40" i="5" s="1"/>
  <c r="K45" i="6" l="1"/>
  <c r="G45" i="6"/>
  <c r="O38" i="5"/>
  <c r="O39" i="5" s="1"/>
  <c r="K38" i="5"/>
  <c r="Q38" i="5"/>
  <c r="Q39" i="5" s="1"/>
  <c r="G38" i="5"/>
  <c r="E6" i="1"/>
  <c r="N22" i="1"/>
  <c r="N18" i="1"/>
  <c r="N14" i="1"/>
  <c r="N10" i="1"/>
  <c r="L22" i="1"/>
  <c r="L18" i="1"/>
  <c r="L14" i="1"/>
  <c r="L10" i="1"/>
  <c r="J22" i="1"/>
  <c r="J18" i="1"/>
  <c r="J14" i="1"/>
  <c r="J10" i="1"/>
  <c r="H22" i="1"/>
  <c r="H18" i="1"/>
  <c r="H14" i="1"/>
  <c r="H10" i="1"/>
  <c r="F22" i="1"/>
  <c r="F18" i="1"/>
  <c r="F14" i="1"/>
  <c r="F10" i="1"/>
  <c r="K40" i="5" l="1"/>
  <c r="K39" i="5"/>
  <c r="G40" i="5"/>
  <c r="G39" i="5"/>
  <c r="L24" i="1"/>
  <c r="F24" i="1"/>
  <c r="N24" i="1"/>
  <c r="N26" i="1" s="1"/>
  <c r="J24" i="1"/>
  <c r="H24" i="1"/>
  <c r="J26" i="1" l="1"/>
  <c r="F26" i="1"/>
</calcChain>
</file>

<file path=xl/sharedStrings.xml><?xml version="1.0" encoding="utf-8"?>
<sst xmlns="http://schemas.openxmlformats.org/spreadsheetml/2006/main" count="516" uniqueCount="61">
  <si>
    <t xml:space="preserve">Hjelpeskjema for fôropptak, beiting/fôring, fra fulldyrket eng (kode 210), overflatedyrket eng (kode 211) og andre fôrvekster (kode 213) til vekstsesongen er avsluttet. </t>
  </si>
  <si>
    <t>Dato for oppstart av fôring med årets avling</t>
  </si>
  <si>
    <t>Vekstsesongens slutt</t>
  </si>
  <si>
    <t>Dyregruppe:</t>
  </si>
  <si>
    <t>Mjølkeku og ammeku</t>
  </si>
  <si>
    <t>Øvrige storfe</t>
  </si>
  <si>
    <t>Søyer med lam</t>
  </si>
  <si>
    <t>Maksimalt antall fôrdager</t>
  </si>
  <si>
    <t>Mjølkekuer</t>
  </si>
  <si>
    <t>Ammekuer</t>
  </si>
  <si>
    <t>Øvrige storfe på beite</t>
  </si>
  <si>
    <t>Øvrige storfe innefôret</t>
  </si>
  <si>
    <t>Beite på fulldyrka og overflatedyrka mark</t>
  </si>
  <si>
    <t>dager</t>
  </si>
  <si>
    <t>Andel av dagsgrovfôropptak på beite på dette arealet ( gj.snitt)</t>
  </si>
  <si>
    <t>%</t>
  </si>
  <si>
    <t>Antall fôrdager:</t>
  </si>
  <si>
    <t>Periode 1</t>
  </si>
  <si>
    <t>Fôring av årets avling utenom beite</t>
  </si>
  <si>
    <t>Andel av dagsgrovfôropptak av årets avling</t>
  </si>
  <si>
    <t>*)</t>
  </si>
  <si>
    <t>Periode 2</t>
  </si>
  <si>
    <t>Periode 3</t>
  </si>
  <si>
    <t>Sum fôrdager</t>
  </si>
  <si>
    <t>Antall dyr i gjennomsnitt i hele perioden</t>
  </si>
  <si>
    <t>Sum fôrdager pr dyregruppe</t>
  </si>
  <si>
    <t>*) NB! NB!</t>
  </si>
  <si>
    <t>Det må kunne dokumenteres/sannsynliggjøres at det er brukt innkjøpt og/eller overlagret fôr for å dekke resterende grovfôrbehov.</t>
  </si>
  <si>
    <t xml:space="preserve">- Innkjøpt grovfôr, inkl. innkjøpt halm og mask skal kunne dokumenteres med kvitteringer. </t>
  </si>
  <si>
    <t xml:space="preserve">- Overlagret fôr, gratis mottatt fôr og egen halm sannsynliggjøres med notater gjort gjennom fôringssesongen. </t>
  </si>
  <si>
    <t xml:space="preserve">Det må i alle tilfeller godtas noe bruk av skjønn ved fastsetting av denne andelen, da dette ikke alltid er eksakt vitenskap. </t>
  </si>
  <si>
    <t xml:space="preserve">Hjelpeskjema for fôropptak, beiting/fôring, fra fulldyrket eng (kode 210), overflatedyrket eng (kode 211) og andre fôrvekster (kode 213) til høstesesongen er avsluttet. </t>
  </si>
  <si>
    <t>NB! Ikke rør lysegule felt! Bare mørkegule skal fylles ut!</t>
  </si>
  <si>
    <t>Telle-/måledato</t>
  </si>
  <si>
    <t>(bør samsvare med høstesesongens slutt)</t>
  </si>
  <si>
    <t>Øvrige småfe</t>
  </si>
  <si>
    <t>Merknader:</t>
  </si>
  <si>
    <t>Innefôret</t>
  </si>
  <si>
    <t>På beite</t>
  </si>
  <si>
    <t xml:space="preserve">Fra: </t>
  </si>
  <si>
    <t>til:</t>
  </si>
  <si>
    <t>Ant. dager:</t>
  </si>
  <si>
    <t>Antall dyr i perioden</t>
  </si>
  <si>
    <t>Beite på fulldyrka og overflatedyrka mark, andel av dagsfôrbehov</t>
  </si>
  <si>
    <t>Fôring av årets avling utenom beite, andel av dagsfôrbehov</t>
  </si>
  <si>
    <t>Periode 4</t>
  </si>
  <si>
    <t>Periode 5</t>
  </si>
  <si>
    <t>Periode 6</t>
  </si>
  <si>
    <t>Sum fôrdager i hele sesongen:</t>
  </si>
  <si>
    <t xml:space="preserve">Gjennomsnittlig antall dyr: </t>
  </si>
  <si>
    <t>Sum dyr pr dyregruppe:</t>
  </si>
  <si>
    <t>Disse talla skal inn i søknadsskjemaet</t>
  </si>
  <si>
    <t>Antall fôrdager pr dyregruppe</t>
  </si>
  <si>
    <t xml:space="preserve">Det må i alle tilfeller godtas noe bruk av skjønn ved fastsetting av denne andelen, da dette ikke er eksakt vitenskap. </t>
  </si>
  <si>
    <t>Sau på vårbeite på fulldyrka mark</t>
  </si>
  <si>
    <t xml:space="preserve">Ammekuer på utmarksbeite/innmarksbeite. Mjølkeku beiter på fulldyrka mark på dagtid. Fôres i tillegg utelukkende med overlagret fôr. Ungdyr på beite der halvparten av opptaket skjer på fulldyrka mark. Ungdyr inne får bare gammelt fôr. </t>
  </si>
  <si>
    <t>Ammekuer på utmarksbeite. Mjølkeku tilleggsfôres med 1.slått. Ungdyr inne (5 slakta 20.juli) fores bare med 1.slått. Ungdyr på beite (5 sluppet 20. juli) fores halvt med 1.slått.</t>
  </si>
  <si>
    <t>Ammekuer på utmarksbeite. Mjølkeku tilleggsfôres med direktehøsta gras (75%) og halm (10%). Ungdyr inne fores med halvparten direktehøsta gras og halvparten halm. Ungdyr på beite fores 40%  med halm og 10 % 1.slått.</t>
  </si>
  <si>
    <t xml:space="preserve">Ammekuer beiter på fulldyrka mark. Mjølkeku fores med 60% direktehøsta gras og 30% NH3-halm. Ungdyra inne fôres med direktehøsta gras (30%) og NH3-halm(70%). Ungdyr på beite får 20 % førsteslått i rundballer i tillegg til beite. </t>
  </si>
  <si>
    <t>Ammekuene får 30% av grovforbehovet som halm, sauene 20%</t>
  </si>
  <si>
    <t>Andel av dagsfôrbehov som IKKE er fra årets avling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</si>
</sst>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0" fillId="4" borderId="1" xfId="0" applyFill="1" applyBorder="1"/>
    <xf numFmtId="0" fontId="0" fillId="4" borderId="1" xfId="0" quotePrefix="1" applyFill="1" applyBorder="1" applyAlignment="1">
      <alignment horizontal="center"/>
    </xf>
    <xf numFmtId="0" fontId="0" fillId="4" borderId="0" xfId="0" applyFill="1"/>
    <xf numFmtId="0" fontId="0" fillId="4" borderId="0" xfId="0" quotePrefix="1" applyFill="1" applyAlignment="1">
      <alignment horizontal="center"/>
    </xf>
    <xf numFmtId="0" fontId="0" fillId="4" borderId="6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3" xfId="0" applyFill="1" applyBorder="1"/>
    <xf numFmtId="0" fontId="0" fillId="4" borderId="7" xfId="0" applyFill="1" applyBorder="1"/>
    <xf numFmtId="0" fontId="0" fillId="4" borderId="10" xfId="0" applyFill="1" applyBorder="1"/>
    <xf numFmtId="0" fontId="2" fillId="3" borderId="4" xfId="0" applyFont="1" applyFill="1" applyBorder="1"/>
    <xf numFmtId="0" fontId="2" fillId="3" borderId="11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16" fontId="2" fillId="3" borderId="0" xfId="0" applyNumberFormat="1" applyFont="1" applyFill="1"/>
    <xf numFmtId="16" fontId="0" fillId="2" borderId="3" xfId="0" applyNumberFormat="1" applyFill="1" applyBorder="1"/>
    <xf numFmtId="0" fontId="1" fillId="4" borderId="1" xfId="0" applyFont="1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6" xfId="0" applyFill="1" applyBorder="1"/>
    <xf numFmtId="0" fontId="0" fillId="5" borderId="0" xfId="0" quotePrefix="1" applyFill="1"/>
    <xf numFmtId="0" fontId="0" fillId="5" borderId="0" xfId="0" applyFill="1"/>
    <xf numFmtId="0" fontId="0" fillId="5" borderId="9" xfId="0" applyFill="1" applyBorder="1"/>
    <xf numFmtId="0" fontId="0" fillId="5" borderId="14" xfId="0" applyFill="1" applyBorder="1"/>
    <xf numFmtId="0" fontId="0" fillId="5" borderId="12" xfId="0" applyFill="1" applyBorder="1"/>
    <xf numFmtId="0" fontId="0" fillId="5" borderId="13" xfId="0" applyFill="1" applyBorder="1"/>
    <xf numFmtId="0" fontId="2" fillId="4" borderId="3" xfId="0" applyFont="1" applyFill="1" applyBorder="1"/>
    <xf numFmtId="0" fontId="2" fillId="4" borderId="15" xfId="0" applyFont="1" applyFill="1" applyBorder="1"/>
    <xf numFmtId="0" fontId="2" fillId="3" borderId="6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0" fillId="4" borderId="0" xfId="0" applyFill="1" applyAlignment="1">
      <alignment horizontal="right"/>
    </xf>
    <xf numFmtId="0" fontId="1" fillId="4" borderId="6" xfId="0" applyFont="1" applyFill="1" applyBorder="1"/>
    <xf numFmtId="1" fontId="0" fillId="0" borderId="0" xfId="0" applyNumberFormat="1"/>
    <xf numFmtId="0" fontId="0" fillId="2" borderId="6" xfId="0" applyFill="1" applyBorder="1"/>
    <xf numFmtId="1" fontId="2" fillId="3" borderId="20" xfId="0" applyNumberFormat="1" applyFont="1" applyFill="1" applyBorder="1" applyAlignment="1">
      <alignment horizontal="center"/>
    </xf>
    <xf numFmtId="0" fontId="0" fillId="4" borderId="22" xfId="0" applyFill="1" applyBorder="1"/>
    <xf numFmtId="1" fontId="0" fillId="4" borderId="6" xfId="0" applyNumberFormat="1" applyFill="1" applyBorder="1"/>
    <xf numFmtId="16" fontId="0" fillId="2" borderId="0" xfId="0" applyNumberFormat="1" applyFill="1"/>
    <xf numFmtId="1" fontId="0" fillId="4" borderId="0" xfId="0" applyNumberFormat="1" applyFill="1"/>
    <xf numFmtId="1" fontId="0" fillId="4" borderId="9" xfId="0" applyNumberFormat="1" applyFill="1" applyBorder="1"/>
    <xf numFmtId="1" fontId="2" fillId="3" borderId="19" xfId="0" applyNumberFormat="1" applyFont="1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0" fontId="0" fillId="4" borderId="2" xfId="0" applyFill="1" applyBorder="1"/>
    <xf numFmtId="0" fontId="0" fillId="4" borderId="11" xfId="0" applyFill="1" applyBorder="1"/>
    <xf numFmtId="1" fontId="1" fillId="4" borderId="4" xfId="0" applyNumberFormat="1" applyFont="1" applyFill="1" applyBorder="1"/>
    <xf numFmtId="1" fontId="1" fillId="4" borderId="2" xfId="0" applyNumberFormat="1" applyFont="1" applyFill="1" applyBorder="1"/>
    <xf numFmtId="1" fontId="1" fillId="4" borderId="11" xfId="0" applyNumberFormat="1" applyFont="1" applyFill="1" applyBorder="1"/>
    <xf numFmtId="1" fontId="0" fillId="4" borderId="11" xfId="0" applyNumberFormat="1" applyFill="1" applyBorder="1"/>
    <xf numFmtId="0" fontId="3" fillId="3" borderId="0" xfId="0" applyFont="1" applyFill="1"/>
    <xf numFmtId="1" fontId="0" fillId="3" borderId="20" xfId="0" applyNumberFormat="1" applyFill="1" applyBorder="1"/>
    <xf numFmtId="1" fontId="1" fillId="3" borderId="23" xfId="0" applyNumberFormat="1" applyFont="1" applyFill="1" applyBorder="1"/>
    <xf numFmtId="0" fontId="3" fillId="3" borderId="9" xfId="0" applyFont="1" applyFill="1" applyBorder="1"/>
    <xf numFmtId="0" fontId="2" fillId="5" borderId="0" xfId="0" applyFont="1" applyFill="1"/>
    <xf numFmtId="16" fontId="0" fillId="2" borderId="3" xfId="0" applyNumberFormat="1" applyFill="1" applyBorder="1" applyProtection="1">
      <protection locked="0"/>
    </xf>
    <xf numFmtId="16" fontId="0" fillId="2" borderId="0" xfId="0" applyNumberFormat="1" applyFill="1" applyProtection="1"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6" borderId="0" xfId="0" applyFont="1" applyFill="1"/>
    <xf numFmtId="0" fontId="0" fillId="4" borderId="4" xfId="0" applyFill="1" applyBorder="1"/>
    <xf numFmtId="0" fontId="1" fillId="4" borderId="19" xfId="0" applyFont="1" applyFill="1" applyBorder="1"/>
    <xf numFmtId="0" fontId="0" fillId="4" borderId="14" xfId="0" applyFill="1" applyBorder="1"/>
    <xf numFmtId="0" fontId="0" fillId="4" borderId="13" xfId="0" applyFill="1" applyBorder="1"/>
    <xf numFmtId="0" fontId="5" fillId="4" borderId="1" xfId="0" applyFont="1" applyFill="1" applyBorder="1"/>
    <xf numFmtId="1" fontId="2" fillId="3" borderId="4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0" fillId="2" borderId="26" xfId="0" applyFill="1" applyBorder="1" applyAlignment="1" applyProtection="1">
      <alignment horizontal="left" vertical="top" wrapText="1"/>
      <protection locked="0"/>
    </xf>
    <xf numFmtId="0" fontId="0" fillId="2" borderId="27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28" xfId="0" applyFill="1" applyBorder="1" applyAlignment="1" applyProtection="1">
      <alignment horizontal="left" vertical="top" wrapText="1"/>
      <protection locked="0"/>
    </xf>
    <xf numFmtId="0" fontId="0" fillId="2" borderId="29" xfId="0" applyFill="1" applyBorder="1" applyAlignment="1" applyProtection="1">
      <alignment horizontal="left" vertical="top" wrapText="1"/>
      <protection locked="0"/>
    </xf>
    <xf numFmtId="0" fontId="0" fillId="2" borderId="30" xfId="0" applyFill="1" applyBorder="1" applyAlignment="1" applyProtection="1">
      <alignment horizontal="left" vertical="top" wrapText="1"/>
      <protection locked="0"/>
    </xf>
    <xf numFmtId="1" fontId="1" fillId="3" borderId="23" xfId="0" applyNumberFormat="1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/>
    </xf>
    <xf numFmtId="1" fontId="1" fillId="3" borderId="2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1" fontId="2" fillId="3" borderId="19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zoomScaleNormal="100" workbookViewId="0">
      <selection activeCell="J35" sqref="J35"/>
    </sheetView>
  </sheetViews>
  <sheetFormatPr baseColWidth="10" defaultColWidth="11.42578125" defaultRowHeight="15" x14ac:dyDescent="0.25"/>
  <cols>
    <col min="4" max="4" width="16.140625" customWidth="1"/>
    <col min="5" max="5" width="10" customWidth="1"/>
    <col min="7" max="7" width="8.140625" customWidth="1"/>
    <col min="9" max="9" width="7.85546875" customWidth="1"/>
    <col min="11" max="11" width="9.28515625" customWidth="1"/>
    <col min="13" max="13" width="10.7109375" customWidth="1"/>
    <col min="15" max="15" width="11" customWidth="1"/>
  </cols>
  <sheetData>
    <row r="1" spans="1:15" ht="15.75" x14ac:dyDescent="0.25">
      <c r="A1" s="31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"/>
      <c r="O1" s="12"/>
    </row>
    <row r="2" spans="1:1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11" t="s">
        <v>1</v>
      </c>
      <c r="B4" s="10"/>
      <c r="C4" s="10"/>
      <c r="D4" s="10"/>
      <c r="E4" s="18">
        <v>43245</v>
      </c>
      <c r="F4" s="10" t="s">
        <v>2</v>
      </c>
      <c r="G4" s="10"/>
      <c r="H4" s="18">
        <v>43387</v>
      </c>
      <c r="I4" s="10"/>
      <c r="J4" s="10"/>
      <c r="K4" s="10"/>
      <c r="L4" s="10"/>
      <c r="M4" s="10"/>
      <c r="N4" s="10"/>
      <c r="O4" s="12"/>
    </row>
    <row r="5" spans="1:15" s="1" customFormat="1" ht="15.75" x14ac:dyDescent="0.25">
      <c r="A5" s="32" t="s">
        <v>3</v>
      </c>
      <c r="B5" s="17"/>
      <c r="C5" s="16"/>
      <c r="D5" s="75"/>
      <c r="E5" s="76"/>
      <c r="F5" s="75" t="s">
        <v>4</v>
      </c>
      <c r="G5" s="75"/>
      <c r="H5" s="75"/>
      <c r="I5" s="76"/>
      <c r="J5" s="77" t="s">
        <v>5</v>
      </c>
      <c r="K5" s="75"/>
      <c r="L5" s="75"/>
      <c r="M5" s="76"/>
      <c r="N5" s="77" t="s">
        <v>6</v>
      </c>
      <c r="O5" s="76"/>
    </row>
    <row r="6" spans="1:15" ht="15.75" thickBot="1" x14ac:dyDescent="0.3">
      <c r="A6" s="8" t="s">
        <v>7</v>
      </c>
      <c r="B6" s="3"/>
      <c r="C6" s="2"/>
      <c r="D6" s="2"/>
      <c r="E6" s="19">
        <f>H4-E4</f>
        <v>142</v>
      </c>
      <c r="F6" s="72" t="s">
        <v>8</v>
      </c>
      <c r="G6" s="73"/>
      <c r="H6" s="73" t="s">
        <v>9</v>
      </c>
      <c r="I6" s="74"/>
      <c r="J6" s="72" t="s">
        <v>10</v>
      </c>
      <c r="K6" s="73"/>
      <c r="L6" s="73" t="s">
        <v>11</v>
      </c>
      <c r="M6" s="74"/>
      <c r="N6" s="72" t="s">
        <v>6</v>
      </c>
      <c r="O6" s="74"/>
    </row>
    <row r="7" spans="1:15" x14ac:dyDescent="0.25">
      <c r="A7" s="6"/>
      <c r="B7" s="5"/>
      <c r="C7" s="4"/>
      <c r="D7" s="4"/>
      <c r="E7" s="4"/>
      <c r="F7" s="6"/>
      <c r="G7" s="4"/>
      <c r="H7" s="4"/>
      <c r="I7" s="7"/>
      <c r="J7" s="6"/>
      <c r="K7" s="4"/>
      <c r="L7" s="4"/>
      <c r="M7" s="7"/>
      <c r="N7" s="6"/>
      <c r="O7" s="7"/>
    </row>
    <row r="8" spans="1:15" x14ac:dyDescent="0.25">
      <c r="A8" s="6" t="s">
        <v>12</v>
      </c>
      <c r="B8" s="4"/>
      <c r="C8" s="4"/>
      <c r="D8" s="4"/>
      <c r="E8" s="4"/>
      <c r="F8" s="33">
        <v>0</v>
      </c>
      <c r="G8" s="4" t="s">
        <v>13</v>
      </c>
      <c r="H8" s="34">
        <v>0</v>
      </c>
      <c r="I8" s="7" t="s">
        <v>13</v>
      </c>
      <c r="J8" s="33">
        <v>0</v>
      </c>
      <c r="K8" s="4" t="s">
        <v>13</v>
      </c>
      <c r="L8" s="34">
        <v>0</v>
      </c>
      <c r="M8" s="7" t="s">
        <v>13</v>
      </c>
      <c r="N8" s="33">
        <v>0</v>
      </c>
      <c r="O8" s="7" t="s">
        <v>13</v>
      </c>
    </row>
    <row r="9" spans="1:15" x14ac:dyDescent="0.25">
      <c r="A9" s="6" t="s">
        <v>14</v>
      </c>
      <c r="B9" s="4"/>
      <c r="C9" s="4"/>
      <c r="D9" s="4"/>
      <c r="E9" s="4"/>
      <c r="F9" s="33">
        <v>0</v>
      </c>
      <c r="G9" s="4" t="s">
        <v>15</v>
      </c>
      <c r="H9" s="34">
        <v>0</v>
      </c>
      <c r="I9" s="7" t="s">
        <v>15</v>
      </c>
      <c r="J9" s="33">
        <v>0</v>
      </c>
      <c r="K9" s="4" t="s">
        <v>15</v>
      </c>
      <c r="L9" s="34">
        <v>0</v>
      </c>
      <c r="M9" s="7" t="s">
        <v>15</v>
      </c>
      <c r="N9" s="33">
        <v>0</v>
      </c>
      <c r="O9" s="7" t="s">
        <v>15</v>
      </c>
    </row>
    <row r="10" spans="1:15" ht="15.75" thickBot="1" x14ac:dyDescent="0.3">
      <c r="A10" s="8" t="s">
        <v>16</v>
      </c>
      <c r="B10" s="2"/>
      <c r="C10" s="2"/>
      <c r="D10" s="2"/>
      <c r="E10" s="2"/>
      <c r="F10" s="8">
        <f>(F8*F9)/100</f>
        <v>0</v>
      </c>
      <c r="G10" s="2" t="s">
        <v>13</v>
      </c>
      <c r="H10" s="2">
        <f>(H8*H9)/100</f>
        <v>0</v>
      </c>
      <c r="I10" s="9" t="s">
        <v>13</v>
      </c>
      <c r="J10" s="8">
        <f>(J8*J9)/100</f>
        <v>0</v>
      </c>
      <c r="K10" s="2" t="s">
        <v>13</v>
      </c>
      <c r="L10" s="2">
        <f>(L8*L9)/100</f>
        <v>0</v>
      </c>
      <c r="M10" s="9" t="s">
        <v>13</v>
      </c>
      <c r="N10" s="8">
        <f>(N8*N9)/100</f>
        <v>0</v>
      </c>
      <c r="O10" s="9" t="s">
        <v>13</v>
      </c>
    </row>
    <row r="11" spans="1:15" x14ac:dyDescent="0.25">
      <c r="A11" s="6"/>
      <c r="B11" s="4"/>
      <c r="C11" s="4"/>
      <c r="D11" s="4"/>
      <c r="E11" s="4"/>
      <c r="F11" s="6"/>
      <c r="G11" s="4"/>
      <c r="H11" s="4"/>
      <c r="I11" s="7"/>
      <c r="J11" s="6"/>
      <c r="K11" s="4"/>
      <c r="L11" s="4"/>
      <c r="M11" s="7"/>
      <c r="N11" s="6"/>
      <c r="O11" s="7"/>
    </row>
    <row r="12" spans="1:15" x14ac:dyDescent="0.25">
      <c r="A12" s="6" t="s">
        <v>17</v>
      </c>
      <c r="B12" s="4" t="s">
        <v>18</v>
      </c>
      <c r="C12" s="4"/>
      <c r="D12" s="4"/>
      <c r="E12" s="4"/>
      <c r="F12" s="33">
        <v>0</v>
      </c>
      <c r="G12" s="4" t="s">
        <v>13</v>
      </c>
      <c r="H12" s="34">
        <v>0</v>
      </c>
      <c r="I12" s="7" t="s">
        <v>13</v>
      </c>
      <c r="J12" s="33">
        <v>0</v>
      </c>
      <c r="K12" s="4" t="s">
        <v>13</v>
      </c>
      <c r="L12" s="34">
        <v>0</v>
      </c>
      <c r="M12" s="7" t="s">
        <v>13</v>
      </c>
      <c r="N12" s="33">
        <v>0</v>
      </c>
      <c r="O12" s="7" t="s">
        <v>13</v>
      </c>
    </row>
    <row r="13" spans="1:15" x14ac:dyDescent="0.25">
      <c r="A13" s="6"/>
      <c r="B13" s="4" t="s">
        <v>19</v>
      </c>
      <c r="C13" s="4"/>
      <c r="D13" s="4"/>
      <c r="E13" s="4" t="s">
        <v>20</v>
      </c>
      <c r="F13" s="33">
        <v>0</v>
      </c>
      <c r="G13" s="4" t="s">
        <v>15</v>
      </c>
      <c r="H13" s="34">
        <v>0</v>
      </c>
      <c r="I13" s="7" t="s">
        <v>15</v>
      </c>
      <c r="J13" s="33">
        <v>0</v>
      </c>
      <c r="K13" s="4" t="s">
        <v>15</v>
      </c>
      <c r="L13" s="34">
        <v>0</v>
      </c>
      <c r="M13" s="7" t="s">
        <v>15</v>
      </c>
      <c r="N13" s="33">
        <v>0</v>
      </c>
      <c r="O13" s="7" t="s">
        <v>15</v>
      </c>
    </row>
    <row r="14" spans="1:15" ht="15.75" thickBot="1" x14ac:dyDescent="0.3">
      <c r="A14" s="6"/>
      <c r="B14" s="2" t="s">
        <v>16</v>
      </c>
      <c r="C14" s="2"/>
      <c r="D14" s="2"/>
      <c r="E14" s="2"/>
      <c r="F14" s="8">
        <f>(F12*F13)/100</f>
        <v>0</v>
      </c>
      <c r="G14" s="2" t="s">
        <v>13</v>
      </c>
      <c r="H14" s="2">
        <f>(H12*H13)/100</f>
        <v>0</v>
      </c>
      <c r="I14" s="9" t="s">
        <v>13</v>
      </c>
      <c r="J14" s="8">
        <f>(J12*J13)/100</f>
        <v>0</v>
      </c>
      <c r="K14" s="2" t="s">
        <v>13</v>
      </c>
      <c r="L14" s="2">
        <f>(L12*L13)/100</f>
        <v>0</v>
      </c>
      <c r="M14" s="9" t="s">
        <v>13</v>
      </c>
      <c r="N14" s="8">
        <f>(N12*N13)/100</f>
        <v>0</v>
      </c>
      <c r="O14" s="9" t="s">
        <v>13</v>
      </c>
    </row>
    <row r="15" spans="1:15" x14ac:dyDescent="0.25">
      <c r="A15" s="6"/>
      <c r="B15" s="4"/>
      <c r="C15" s="4"/>
      <c r="D15" s="4"/>
      <c r="E15" s="4"/>
      <c r="F15" s="6"/>
      <c r="G15" s="4"/>
      <c r="H15" s="4"/>
      <c r="I15" s="7"/>
      <c r="J15" s="6"/>
      <c r="K15" s="4"/>
      <c r="L15" s="4"/>
      <c r="M15" s="7"/>
      <c r="N15" s="6"/>
      <c r="O15" s="7"/>
    </row>
    <row r="16" spans="1:15" x14ac:dyDescent="0.25">
      <c r="A16" s="6" t="s">
        <v>21</v>
      </c>
      <c r="B16" s="4" t="s">
        <v>18</v>
      </c>
      <c r="C16" s="4"/>
      <c r="D16" s="4"/>
      <c r="E16" s="4"/>
      <c r="F16" s="33">
        <v>0</v>
      </c>
      <c r="G16" s="4" t="s">
        <v>13</v>
      </c>
      <c r="H16" s="34">
        <v>0</v>
      </c>
      <c r="I16" s="7" t="s">
        <v>13</v>
      </c>
      <c r="J16" s="33">
        <v>0</v>
      </c>
      <c r="K16" s="4" t="s">
        <v>13</v>
      </c>
      <c r="L16" s="34">
        <v>0</v>
      </c>
      <c r="M16" s="7" t="s">
        <v>13</v>
      </c>
      <c r="N16" s="33">
        <v>0</v>
      </c>
      <c r="O16" s="7" t="s">
        <v>13</v>
      </c>
    </row>
    <row r="17" spans="1:15" x14ac:dyDescent="0.25">
      <c r="A17" s="6"/>
      <c r="B17" s="4" t="s">
        <v>19</v>
      </c>
      <c r="C17" s="4"/>
      <c r="D17" s="4"/>
      <c r="E17" s="4" t="s">
        <v>20</v>
      </c>
      <c r="F17" s="33">
        <v>0</v>
      </c>
      <c r="G17" s="4" t="s">
        <v>15</v>
      </c>
      <c r="H17" s="34">
        <v>0</v>
      </c>
      <c r="I17" s="7" t="s">
        <v>15</v>
      </c>
      <c r="J17" s="33">
        <v>0</v>
      </c>
      <c r="K17" s="4" t="s">
        <v>15</v>
      </c>
      <c r="L17" s="34">
        <v>0</v>
      </c>
      <c r="M17" s="7" t="s">
        <v>15</v>
      </c>
      <c r="N17" s="33">
        <v>0</v>
      </c>
      <c r="O17" s="7" t="s">
        <v>15</v>
      </c>
    </row>
    <row r="18" spans="1:15" ht="15.75" thickBot="1" x14ac:dyDescent="0.3">
      <c r="A18" s="6"/>
      <c r="B18" s="2" t="s">
        <v>16</v>
      </c>
      <c r="C18" s="2"/>
      <c r="D18" s="2"/>
      <c r="E18" s="2"/>
      <c r="F18" s="8">
        <f>(F16*F17)/100</f>
        <v>0</v>
      </c>
      <c r="G18" s="2" t="s">
        <v>13</v>
      </c>
      <c r="H18" s="2">
        <f>(H16*H17)/100</f>
        <v>0</v>
      </c>
      <c r="I18" s="9" t="s">
        <v>13</v>
      </c>
      <c r="J18" s="8">
        <f>(J16*J17)/100</f>
        <v>0</v>
      </c>
      <c r="K18" s="2" t="s">
        <v>13</v>
      </c>
      <c r="L18" s="2">
        <f>(L16*L17)/100</f>
        <v>0</v>
      </c>
      <c r="M18" s="9" t="s">
        <v>13</v>
      </c>
      <c r="N18" s="8">
        <f>(N16*N17)/100</f>
        <v>0</v>
      </c>
      <c r="O18" s="9" t="s">
        <v>13</v>
      </c>
    </row>
    <row r="19" spans="1:15" x14ac:dyDescent="0.25">
      <c r="A19" s="6"/>
      <c r="B19" s="4"/>
      <c r="C19" s="4"/>
      <c r="D19" s="4"/>
      <c r="E19" s="4"/>
      <c r="F19" s="6"/>
      <c r="G19" s="4"/>
      <c r="H19" s="4"/>
      <c r="I19" s="7"/>
      <c r="J19" s="6"/>
      <c r="K19" s="4"/>
      <c r="L19" s="4"/>
      <c r="M19" s="7"/>
      <c r="N19" s="6"/>
      <c r="O19" s="7"/>
    </row>
    <row r="20" spans="1:15" x14ac:dyDescent="0.25">
      <c r="A20" s="6" t="s">
        <v>22</v>
      </c>
      <c r="B20" s="4" t="s">
        <v>18</v>
      </c>
      <c r="C20" s="4"/>
      <c r="D20" s="4"/>
      <c r="E20" s="4"/>
      <c r="F20" s="33">
        <v>0</v>
      </c>
      <c r="G20" s="4" t="s">
        <v>13</v>
      </c>
      <c r="H20" s="34">
        <v>0</v>
      </c>
      <c r="I20" s="7" t="s">
        <v>13</v>
      </c>
      <c r="J20" s="33">
        <v>0</v>
      </c>
      <c r="K20" s="4" t="s">
        <v>13</v>
      </c>
      <c r="L20" s="34">
        <v>0</v>
      </c>
      <c r="M20" s="7" t="s">
        <v>13</v>
      </c>
      <c r="N20" s="33">
        <v>0</v>
      </c>
      <c r="O20" s="7" t="s">
        <v>13</v>
      </c>
    </row>
    <row r="21" spans="1:15" x14ac:dyDescent="0.25">
      <c r="A21" s="6"/>
      <c r="B21" s="4" t="s">
        <v>19</v>
      </c>
      <c r="C21" s="4"/>
      <c r="D21" s="4"/>
      <c r="E21" s="4" t="s">
        <v>20</v>
      </c>
      <c r="F21" s="33">
        <v>0</v>
      </c>
      <c r="G21" s="4" t="s">
        <v>15</v>
      </c>
      <c r="H21" s="34">
        <v>0</v>
      </c>
      <c r="I21" s="7" t="s">
        <v>15</v>
      </c>
      <c r="J21" s="33">
        <v>0</v>
      </c>
      <c r="K21" s="4" t="s">
        <v>15</v>
      </c>
      <c r="L21" s="34">
        <v>0</v>
      </c>
      <c r="M21" s="7" t="s">
        <v>15</v>
      </c>
      <c r="N21" s="33">
        <v>0</v>
      </c>
      <c r="O21" s="7" t="s">
        <v>15</v>
      </c>
    </row>
    <row r="22" spans="1:15" ht="15.75" thickBot="1" x14ac:dyDescent="0.3">
      <c r="A22" s="6"/>
      <c r="B22" s="2" t="s">
        <v>16</v>
      </c>
      <c r="C22" s="2"/>
      <c r="D22" s="2"/>
      <c r="E22" s="2"/>
      <c r="F22" s="8">
        <f>(F20*F21)/100</f>
        <v>0</v>
      </c>
      <c r="G22" s="2" t="s">
        <v>13</v>
      </c>
      <c r="H22" s="2">
        <f>(H20*H21)/100</f>
        <v>0</v>
      </c>
      <c r="I22" s="9" t="s">
        <v>13</v>
      </c>
      <c r="J22" s="8">
        <f>(J20*J21)/100</f>
        <v>0</v>
      </c>
      <c r="K22" s="2" t="s">
        <v>13</v>
      </c>
      <c r="L22" s="2">
        <f>(L20*L21)/100</f>
        <v>0</v>
      </c>
      <c r="M22" s="9" t="s">
        <v>13</v>
      </c>
      <c r="N22" s="8">
        <f>(N20*N21)/100</f>
        <v>0</v>
      </c>
      <c r="O22" s="9" t="s">
        <v>13</v>
      </c>
    </row>
    <row r="23" spans="1:15" x14ac:dyDescent="0.25">
      <c r="A23" s="6"/>
      <c r="B23" s="4"/>
      <c r="C23" s="4"/>
      <c r="D23" s="4"/>
      <c r="E23" s="4"/>
      <c r="F23" s="6"/>
      <c r="G23" s="4"/>
      <c r="H23" s="4"/>
      <c r="I23" s="7"/>
      <c r="J23" s="6"/>
      <c r="K23" s="4"/>
      <c r="L23" s="4"/>
      <c r="M23" s="7"/>
      <c r="N23" s="6"/>
      <c r="O23" s="7"/>
    </row>
    <row r="24" spans="1:15" x14ac:dyDescent="0.25">
      <c r="A24" s="11" t="s">
        <v>23</v>
      </c>
      <c r="B24" s="10"/>
      <c r="C24" s="10"/>
      <c r="D24" s="10"/>
      <c r="E24" s="10"/>
      <c r="F24" s="11">
        <f>SUM(F10,F14,F18,F22)</f>
        <v>0</v>
      </c>
      <c r="G24" s="10" t="s">
        <v>13</v>
      </c>
      <c r="H24" s="10">
        <f>SUM(H10,H14,H18,H22)</f>
        <v>0</v>
      </c>
      <c r="I24" s="12" t="s">
        <v>13</v>
      </c>
      <c r="J24" s="11">
        <f>SUM(J10,J14,J18,J22)</f>
        <v>0</v>
      </c>
      <c r="K24" s="10" t="s">
        <v>13</v>
      </c>
      <c r="L24" s="10">
        <f>SUM(L10,L14,L18,L22)</f>
        <v>0</v>
      </c>
      <c r="M24" s="12" t="s">
        <v>13</v>
      </c>
      <c r="N24" s="11">
        <f>SUM(N10,N14,N18,N22)</f>
        <v>0</v>
      </c>
      <c r="O24" s="12" t="s">
        <v>13</v>
      </c>
    </row>
    <row r="25" spans="1:15" x14ac:dyDescent="0.25">
      <c r="A25" s="6" t="s">
        <v>24</v>
      </c>
      <c r="B25" s="4"/>
      <c r="C25" s="4"/>
      <c r="D25" s="4"/>
      <c r="E25" s="4"/>
      <c r="F25" s="33">
        <v>0</v>
      </c>
      <c r="G25" s="4"/>
      <c r="H25" s="34">
        <v>0</v>
      </c>
      <c r="I25" s="7"/>
      <c r="J25" s="33">
        <v>0</v>
      </c>
      <c r="K25" s="4"/>
      <c r="L25" s="34">
        <v>0</v>
      </c>
      <c r="M25" s="7"/>
      <c r="N25" s="38">
        <v>0</v>
      </c>
      <c r="O25" s="7"/>
    </row>
    <row r="26" spans="1:15" s="1" customFormat="1" ht="16.5" thickBot="1" x14ac:dyDescent="0.3">
      <c r="A26" s="13" t="s">
        <v>25</v>
      </c>
      <c r="B26" s="15"/>
      <c r="C26" s="15"/>
      <c r="D26" s="15"/>
      <c r="E26" s="15"/>
      <c r="F26" s="69" t="e">
        <f>((F24*F25)+(H24*H25))/(F25+H25)</f>
        <v>#DIV/0!</v>
      </c>
      <c r="G26" s="70"/>
      <c r="H26" s="70"/>
      <c r="I26" s="71"/>
      <c r="J26" s="69" t="e">
        <f>((J24*J25)+(L24*L25))/(J25+L25)</f>
        <v>#DIV/0!</v>
      </c>
      <c r="K26" s="70"/>
      <c r="L26" s="70"/>
      <c r="M26" s="71"/>
      <c r="N26" s="13">
        <f>N24</f>
        <v>0</v>
      </c>
      <c r="O26" s="14"/>
    </row>
    <row r="27" spans="1:15" ht="15.75" thickTop="1" x14ac:dyDescent="0.25"/>
    <row r="29" spans="1:15" x14ac:dyDescent="0.25">
      <c r="A29" s="20" t="s">
        <v>26</v>
      </c>
      <c r="B29" s="21" t="s">
        <v>27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</row>
    <row r="30" spans="1:15" x14ac:dyDescent="0.25">
      <c r="A30" s="23"/>
      <c r="B30" s="24" t="s">
        <v>28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</row>
    <row r="31" spans="1:15" x14ac:dyDescent="0.25">
      <c r="A31" s="23"/>
      <c r="B31" s="24" t="s">
        <v>29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</row>
    <row r="32" spans="1:15" x14ac:dyDescent="0.25">
      <c r="A32" s="27"/>
      <c r="B32" s="28" t="s">
        <v>30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</row>
  </sheetData>
  <mergeCells count="11">
    <mergeCell ref="N6:O6"/>
    <mergeCell ref="D5:E5"/>
    <mergeCell ref="F5:I5"/>
    <mergeCell ref="J5:M5"/>
    <mergeCell ref="N5:O5"/>
    <mergeCell ref="F26:I26"/>
    <mergeCell ref="J26:M26"/>
    <mergeCell ref="F6:G6"/>
    <mergeCell ref="H6:I6"/>
    <mergeCell ref="J6:K6"/>
    <mergeCell ref="L6:M6"/>
  </mergeCells>
  <pageMargins left="0.7" right="0.7" top="0.75" bottom="0.75" header="0.3" footer="0.3"/>
  <pageSetup paperSize="9" scale="79" fitToHeight="0" orientation="landscape" r:id="rId1"/>
  <headerFooter>
    <oddHeader>&amp;CAvlingsskadeberegning grovfôr 2018</oddHeader>
    <oddFooter xml:space="preserve">&amp;CEidsvoll kommune, landbruk og geodata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tabSelected="1" zoomScaleNormal="100" workbookViewId="0">
      <selection activeCell="K41" sqref="K41"/>
    </sheetView>
  </sheetViews>
  <sheetFormatPr baseColWidth="10" defaultColWidth="11.42578125" defaultRowHeight="15" x14ac:dyDescent="0.25"/>
  <cols>
    <col min="2" max="2" width="9.140625" customWidth="1"/>
    <col min="3" max="3" width="9.42578125" customWidth="1"/>
    <col min="4" max="4" width="7.5703125" customWidth="1"/>
    <col min="5" max="5" width="10.5703125" customWidth="1"/>
    <col min="6" max="6" width="10" customWidth="1"/>
    <col min="8" max="8" width="8.140625" customWidth="1"/>
    <col min="10" max="10" width="7.85546875" customWidth="1"/>
    <col min="12" max="12" width="6.7109375" customWidth="1"/>
    <col min="13" max="13" width="11.28515625" customWidth="1"/>
    <col min="14" max="14" width="8.7109375" customWidth="1"/>
    <col min="15" max="15" width="12.5703125" bestFit="1" customWidth="1"/>
    <col min="16" max="16" width="7.7109375" customWidth="1"/>
    <col min="18" max="18" width="7.140625" customWidth="1"/>
    <col min="22" max="22" width="20.7109375" customWidth="1"/>
  </cols>
  <sheetData>
    <row r="1" spans="1:22" ht="21" x14ac:dyDescent="0.35">
      <c r="A1" s="78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5.75" x14ac:dyDescent="0.25">
      <c r="A3" s="63" t="s">
        <v>32</v>
      </c>
      <c r="B3" s="63"/>
      <c r="C3" s="63"/>
      <c r="D3" s="63"/>
      <c r="E3" s="63"/>
      <c r="F3" s="63"/>
      <c r="G3" s="1"/>
      <c r="H3" s="1"/>
      <c r="I3" s="1"/>
      <c r="J3" s="1"/>
      <c r="K3" s="1"/>
      <c r="L3" s="1"/>
      <c r="M3" s="1"/>
      <c r="N3" s="1"/>
    </row>
    <row r="4" spans="1:22" x14ac:dyDescent="0.25">
      <c r="A4" s="11" t="s">
        <v>1</v>
      </c>
      <c r="B4" s="10"/>
      <c r="C4" s="10"/>
      <c r="D4" s="10"/>
      <c r="E4" s="10"/>
      <c r="F4" s="59">
        <v>43235</v>
      </c>
      <c r="G4" s="10" t="s">
        <v>33</v>
      </c>
      <c r="H4" s="10"/>
      <c r="I4" s="59">
        <v>43388</v>
      </c>
      <c r="J4" s="10" t="s">
        <v>34</v>
      </c>
      <c r="K4" s="10"/>
      <c r="L4" s="10"/>
      <c r="M4" s="10"/>
      <c r="N4" s="10"/>
      <c r="O4" s="10"/>
      <c r="P4" s="12"/>
      <c r="Q4" s="11"/>
      <c r="R4" s="10"/>
      <c r="S4" s="10"/>
      <c r="T4" s="10"/>
      <c r="U4" s="10"/>
      <c r="V4" s="12"/>
    </row>
    <row r="5" spans="1:22" s="1" customFormat="1" ht="15.75" x14ac:dyDescent="0.25">
      <c r="A5" s="32" t="s">
        <v>3</v>
      </c>
      <c r="B5" s="17"/>
      <c r="C5" s="16"/>
      <c r="D5" s="75"/>
      <c r="E5" s="75"/>
      <c r="F5" s="76"/>
      <c r="G5" s="75" t="s">
        <v>4</v>
      </c>
      <c r="H5" s="75"/>
      <c r="I5" s="75"/>
      <c r="J5" s="76"/>
      <c r="K5" s="104" t="s">
        <v>5</v>
      </c>
      <c r="L5" s="105"/>
      <c r="M5" s="105"/>
      <c r="N5" s="106"/>
      <c r="O5" s="77" t="s">
        <v>6</v>
      </c>
      <c r="P5" s="76"/>
      <c r="Q5" s="77" t="s">
        <v>35</v>
      </c>
      <c r="R5" s="76"/>
      <c r="S5" s="54" t="s">
        <v>36</v>
      </c>
      <c r="T5" s="54"/>
      <c r="U5" s="54"/>
      <c r="V5" s="57"/>
    </row>
    <row r="6" spans="1:22" ht="19.5" thickBot="1" x14ac:dyDescent="0.35">
      <c r="A6" s="8" t="s">
        <v>7</v>
      </c>
      <c r="B6" s="3"/>
      <c r="C6" s="2"/>
      <c r="D6" s="2"/>
      <c r="E6" s="2"/>
      <c r="F6" s="68">
        <f>I4-F4</f>
        <v>153</v>
      </c>
      <c r="G6" s="72" t="s">
        <v>8</v>
      </c>
      <c r="H6" s="73"/>
      <c r="I6" s="73" t="s">
        <v>9</v>
      </c>
      <c r="J6" s="74"/>
      <c r="K6" s="72" t="s">
        <v>37</v>
      </c>
      <c r="L6" s="73"/>
      <c r="M6" s="72" t="s">
        <v>38</v>
      </c>
      <c r="N6" s="73"/>
      <c r="O6" s="72"/>
      <c r="P6" s="74"/>
      <c r="Q6" s="72"/>
      <c r="R6" s="74"/>
      <c r="S6" s="8"/>
      <c r="T6" s="2"/>
      <c r="U6" s="2"/>
      <c r="V6" s="9"/>
    </row>
    <row r="7" spans="1:22" x14ac:dyDescent="0.25">
      <c r="A7" s="36" t="s">
        <v>17</v>
      </c>
      <c r="B7" s="4" t="s">
        <v>39</v>
      </c>
      <c r="C7" s="60">
        <v>44696</v>
      </c>
      <c r="D7" s="35" t="s">
        <v>40</v>
      </c>
      <c r="E7" s="60">
        <v>44849</v>
      </c>
      <c r="F7" s="4" t="s">
        <v>41</v>
      </c>
      <c r="G7" s="6">
        <f>IF(G8&gt;0,$E7-$C7,0)</f>
        <v>0</v>
      </c>
      <c r="H7" s="4"/>
      <c r="I7" s="6">
        <f>IF(I8&gt;0,$E7-$C7,0)</f>
        <v>0</v>
      </c>
      <c r="J7" s="4"/>
      <c r="K7" s="6">
        <f>IF(K8&gt;0,$E7-$C7,0)</f>
        <v>0</v>
      </c>
      <c r="L7" s="4"/>
      <c r="M7" s="6">
        <f>IF(M8&gt;0,$E7-$C7,0)</f>
        <v>0</v>
      </c>
      <c r="N7" s="4"/>
      <c r="O7" s="6">
        <f>IF(O8&gt;0,$E7-$C7,0)</f>
        <v>0</v>
      </c>
      <c r="P7" s="40"/>
      <c r="Q7" s="6">
        <f>IF(Q8&gt;0,$E7-$C7,0)</f>
        <v>0</v>
      </c>
      <c r="R7" s="40"/>
      <c r="S7" s="80"/>
      <c r="T7" s="81"/>
      <c r="U7" s="81"/>
      <c r="V7" s="82"/>
    </row>
    <row r="8" spans="1:22" x14ac:dyDescent="0.25">
      <c r="A8" s="6" t="s">
        <v>42</v>
      </c>
      <c r="B8" s="4"/>
      <c r="C8" s="4"/>
      <c r="D8" s="4"/>
      <c r="E8" s="4"/>
      <c r="F8" s="4"/>
      <c r="G8" s="61"/>
      <c r="H8" s="4"/>
      <c r="I8" s="61"/>
      <c r="J8" s="4"/>
      <c r="K8" s="61"/>
      <c r="L8" s="4"/>
      <c r="M8" s="61"/>
      <c r="N8" s="4"/>
      <c r="O8" s="61"/>
      <c r="P8" s="7"/>
      <c r="Q8" s="61"/>
      <c r="R8" s="7"/>
      <c r="S8" s="83"/>
      <c r="T8" s="84"/>
      <c r="U8" s="84"/>
      <c r="V8" s="85"/>
    </row>
    <row r="9" spans="1:22" x14ac:dyDescent="0.25">
      <c r="A9" s="6" t="s">
        <v>43</v>
      </c>
      <c r="B9" s="4"/>
      <c r="C9" s="4"/>
      <c r="D9" s="4"/>
      <c r="E9" s="4"/>
      <c r="F9" s="4"/>
      <c r="G9" s="61"/>
      <c r="H9" s="4" t="s">
        <v>15</v>
      </c>
      <c r="I9" s="61"/>
      <c r="J9" s="4" t="s">
        <v>15</v>
      </c>
      <c r="K9" s="61"/>
      <c r="L9" s="4" t="s">
        <v>15</v>
      </c>
      <c r="M9" s="61"/>
      <c r="N9" s="4" t="s">
        <v>15</v>
      </c>
      <c r="O9" s="61"/>
      <c r="P9" s="7" t="s">
        <v>15</v>
      </c>
      <c r="Q9" s="61"/>
      <c r="R9" s="7" t="s">
        <v>15</v>
      </c>
      <c r="S9" s="83"/>
      <c r="T9" s="84"/>
      <c r="U9" s="84"/>
      <c r="V9" s="85"/>
    </row>
    <row r="10" spans="1:22" x14ac:dyDescent="0.25">
      <c r="A10" s="6" t="s">
        <v>44</v>
      </c>
      <c r="B10" s="4"/>
      <c r="C10" s="4"/>
      <c r="D10" s="4"/>
      <c r="E10" s="4"/>
      <c r="F10" s="4"/>
      <c r="G10" s="62"/>
      <c r="H10" s="4" t="s">
        <v>15</v>
      </c>
      <c r="I10" s="62"/>
      <c r="J10" s="4" t="s">
        <v>15</v>
      </c>
      <c r="K10" s="62"/>
      <c r="L10" s="4" t="s">
        <v>15</v>
      </c>
      <c r="M10" s="62"/>
      <c r="N10" s="4" t="s">
        <v>15</v>
      </c>
      <c r="O10" s="62"/>
      <c r="P10" s="7" t="s">
        <v>15</v>
      </c>
      <c r="Q10" s="62"/>
      <c r="R10" s="7" t="s">
        <v>15</v>
      </c>
      <c r="S10" s="83"/>
      <c r="T10" s="84"/>
      <c r="U10" s="84"/>
      <c r="V10" s="85"/>
    </row>
    <row r="11" spans="1:22" x14ac:dyDescent="0.25">
      <c r="A11" s="66" t="s">
        <v>60</v>
      </c>
      <c r="B11" s="4"/>
      <c r="C11" s="4"/>
      <c r="D11" s="4"/>
      <c r="E11" s="4"/>
      <c r="F11" s="67"/>
      <c r="G11" s="4" t="str">
        <f>IF(G10+G9&gt;0,100-(G10+G9),"")</f>
        <v/>
      </c>
      <c r="H11" s="67" t="s">
        <v>15</v>
      </c>
      <c r="I11" s="4" t="str">
        <f>IF(I10+I9&gt;0,100-(I10+I9),"")</f>
        <v/>
      </c>
      <c r="J11" s="67" t="s">
        <v>15</v>
      </c>
      <c r="K11" s="4" t="str">
        <f>IF(K10+K9&gt;0,100-(K10+K9),"")</f>
        <v/>
      </c>
      <c r="L11" s="67" t="s">
        <v>15</v>
      </c>
      <c r="M11" s="4" t="str">
        <f>IF(M10+M9&gt;0,100-(M10+M9),"")</f>
        <v/>
      </c>
      <c r="N11" s="67" t="s">
        <v>15</v>
      </c>
      <c r="O11" s="4" t="str">
        <f>IF(O10+O9&gt;0,100-(O10+O9),"")</f>
        <v/>
      </c>
      <c r="P11" s="67" t="s">
        <v>15</v>
      </c>
      <c r="Q11" s="4" t="str">
        <f>IF(Q10+Q9&gt;0,100-(Q10+Q9),"")</f>
        <v/>
      </c>
      <c r="R11" s="67" t="s">
        <v>15</v>
      </c>
      <c r="S11" s="83"/>
      <c r="T11" s="84"/>
      <c r="U11" s="84"/>
      <c r="V11" s="85"/>
    </row>
    <row r="12" spans="1:22" ht="15.75" thickBot="1" x14ac:dyDescent="0.3">
      <c r="A12" s="8" t="s">
        <v>16</v>
      </c>
      <c r="B12" s="2"/>
      <c r="C12" s="2"/>
      <c r="D12" s="2"/>
      <c r="E12" s="2"/>
      <c r="F12" s="2"/>
      <c r="G12" s="8">
        <f>(G7*(G9+G10))/100</f>
        <v>0</v>
      </c>
      <c r="H12" s="2" t="s">
        <v>13</v>
      </c>
      <c r="I12" s="8">
        <f>(I7*(I9+I10))/100</f>
        <v>0</v>
      </c>
      <c r="J12" s="2" t="s">
        <v>13</v>
      </c>
      <c r="K12" s="8">
        <f>(K7*(K9+K10))/100</f>
        <v>0</v>
      </c>
      <c r="L12" s="2" t="s">
        <v>13</v>
      </c>
      <c r="M12" s="8">
        <f>(M7*(M9+M10))/100</f>
        <v>0</v>
      </c>
      <c r="N12" s="2" t="s">
        <v>13</v>
      </c>
      <c r="O12" s="8">
        <f>(O7*(O9+O10))/100</f>
        <v>0</v>
      </c>
      <c r="P12" s="9" t="s">
        <v>13</v>
      </c>
      <c r="Q12" s="8">
        <f>(Q7*(Q9+Q10))/100</f>
        <v>0</v>
      </c>
      <c r="R12" s="9" t="s">
        <v>13</v>
      </c>
      <c r="S12" s="86"/>
      <c r="T12" s="87"/>
      <c r="U12" s="87"/>
      <c r="V12" s="88"/>
    </row>
    <row r="13" spans="1:22" x14ac:dyDescent="0.25">
      <c r="A13" s="36" t="s">
        <v>21</v>
      </c>
      <c r="B13" s="4" t="s">
        <v>39</v>
      </c>
      <c r="C13" s="60"/>
      <c r="D13" s="35" t="s">
        <v>40</v>
      </c>
      <c r="E13" s="60"/>
      <c r="F13" s="4" t="s">
        <v>41</v>
      </c>
      <c r="G13" s="6">
        <f>IF(G14&gt;0,$E13-$C13,0)</f>
        <v>0</v>
      </c>
      <c r="H13" s="4"/>
      <c r="I13" s="6">
        <f>IF(I14&gt;0,$E13-$C13,0)</f>
        <v>0</v>
      </c>
      <c r="J13" s="4"/>
      <c r="K13" s="6">
        <f>IF(K14&gt;0,$E13-$C13,0)</f>
        <v>0</v>
      </c>
      <c r="L13" s="4"/>
      <c r="M13" s="6">
        <f>IF(M14&gt;0,$E13-$C13,0)</f>
        <v>0</v>
      </c>
      <c r="N13" s="4"/>
      <c r="O13" s="6">
        <f>IF(O14&gt;0,$E13-$C13,0)</f>
        <v>0</v>
      </c>
      <c r="P13" s="7"/>
      <c r="Q13" s="6">
        <f>IF(Q14&gt;0,$E13-$C13,0)</f>
        <v>0</v>
      </c>
      <c r="R13" s="7"/>
      <c r="S13" s="80"/>
      <c r="T13" s="81"/>
      <c r="U13" s="81"/>
      <c r="V13" s="82"/>
    </row>
    <row r="14" spans="1:22" x14ac:dyDescent="0.25">
      <c r="A14" s="6" t="s">
        <v>42</v>
      </c>
      <c r="B14" s="4"/>
      <c r="C14" s="4"/>
      <c r="D14" s="4"/>
      <c r="E14" s="4"/>
      <c r="F14" s="4"/>
      <c r="G14" s="61"/>
      <c r="H14" s="4"/>
      <c r="I14" s="61"/>
      <c r="J14" s="4"/>
      <c r="K14" s="61"/>
      <c r="L14" s="4"/>
      <c r="M14" s="61"/>
      <c r="N14" s="4"/>
      <c r="O14" s="61"/>
      <c r="P14" s="7"/>
      <c r="Q14" s="61"/>
      <c r="R14" s="7"/>
      <c r="S14" s="83"/>
      <c r="T14" s="84"/>
      <c r="U14" s="84"/>
      <c r="V14" s="85"/>
    </row>
    <row r="15" spans="1:22" x14ac:dyDescent="0.25">
      <c r="A15" s="6" t="s">
        <v>43</v>
      </c>
      <c r="B15" s="4"/>
      <c r="C15" s="4"/>
      <c r="D15" s="4"/>
      <c r="E15" s="4"/>
      <c r="F15" s="4"/>
      <c r="G15" s="61"/>
      <c r="H15" s="4" t="s">
        <v>15</v>
      </c>
      <c r="I15" s="61"/>
      <c r="J15" s="4" t="s">
        <v>15</v>
      </c>
      <c r="K15" s="61"/>
      <c r="L15" s="4" t="s">
        <v>15</v>
      </c>
      <c r="M15" s="61"/>
      <c r="N15" s="4" t="s">
        <v>15</v>
      </c>
      <c r="O15" s="61"/>
      <c r="P15" s="7" t="s">
        <v>15</v>
      </c>
      <c r="Q15" s="61"/>
      <c r="R15" s="7" t="s">
        <v>15</v>
      </c>
      <c r="S15" s="83"/>
      <c r="T15" s="84"/>
      <c r="U15" s="84"/>
      <c r="V15" s="85"/>
    </row>
    <row r="16" spans="1:22" x14ac:dyDescent="0.25">
      <c r="A16" s="6" t="s">
        <v>44</v>
      </c>
      <c r="B16" s="4"/>
      <c r="C16" s="4"/>
      <c r="D16" s="4"/>
      <c r="E16" s="4"/>
      <c r="F16" s="4"/>
      <c r="G16" s="62"/>
      <c r="H16" s="4" t="s">
        <v>15</v>
      </c>
      <c r="I16" s="62"/>
      <c r="J16" s="4" t="s">
        <v>15</v>
      </c>
      <c r="K16" s="62"/>
      <c r="L16" s="4" t="s">
        <v>15</v>
      </c>
      <c r="M16" s="62"/>
      <c r="N16" s="4" t="s">
        <v>15</v>
      </c>
      <c r="O16" s="62"/>
      <c r="P16" s="7" t="s">
        <v>15</v>
      </c>
      <c r="Q16" s="62"/>
      <c r="R16" s="7" t="s">
        <v>15</v>
      </c>
      <c r="S16" s="83"/>
      <c r="T16" s="84"/>
      <c r="U16" s="84"/>
      <c r="V16" s="85"/>
    </row>
    <row r="17" spans="1:22" x14ac:dyDescent="0.25">
      <c r="A17" s="66" t="s">
        <v>60</v>
      </c>
      <c r="B17" s="4"/>
      <c r="C17" s="4"/>
      <c r="D17" s="4"/>
      <c r="E17" s="4"/>
      <c r="F17" s="67"/>
      <c r="G17" s="4" t="str">
        <f>IF(G16+G15&gt;0,100-(G16+G15),"")</f>
        <v/>
      </c>
      <c r="H17" s="67" t="s">
        <v>15</v>
      </c>
      <c r="I17" s="4" t="str">
        <f>IF(I16+I15&gt;0,100-(I16+I15),"")</f>
        <v/>
      </c>
      <c r="J17" s="67" t="s">
        <v>15</v>
      </c>
      <c r="K17" s="4" t="str">
        <f>IF(K16+K15&gt;0,100-(K16+K15),"")</f>
        <v/>
      </c>
      <c r="L17" s="67" t="s">
        <v>15</v>
      </c>
      <c r="M17" s="4" t="str">
        <f>IF(M16+M15&gt;0,100-(M16+M15),"")</f>
        <v/>
      </c>
      <c r="N17" s="67" t="s">
        <v>15</v>
      </c>
      <c r="O17" s="4" t="str">
        <f>IF(O16+O15&gt;0,100-(O16+O15),"")</f>
        <v/>
      </c>
      <c r="P17" s="67" t="s">
        <v>15</v>
      </c>
      <c r="Q17" s="4" t="str">
        <f>IF(Q16+Q15&gt;0,100-(Q16+Q15),"")</f>
        <v/>
      </c>
      <c r="R17" s="67" t="s">
        <v>15</v>
      </c>
      <c r="S17" s="83"/>
      <c r="T17" s="84"/>
      <c r="U17" s="84"/>
      <c r="V17" s="85"/>
    </row>
    <row r="18" spans="1:22" ht="15.75" thickBot="1" x14ac:dyDescent="0.3">
      <c r="A18" s="8" t="s">
        <v>16</v>
      </c>
      <c r="B18" s="2"/>
      <c r="C18" s="2"/>
      <c r="D18" s="2"/>
      <c r="E18" s="2"/>
      <c r="F18" s="2"/>
      <c r="G18" s="8">
        <f>(G13*(G15+G16))/100</f>
        <v>0</v>
      </c>
      <c r="H18" s="2" t="s">
        <v>13</v>
      </c>
      <c r="I18" s="8">
        <f>(I13*(I15+I16))/100</f>
        <v>0</v>
      </c>
      <c r="J18" s="2" t="s">
        <v>13</v>
      </c>
      <c r="K18" s="8">
        <f>(K13*(K15+K16))/100</f>
        <v>0</v>
      </c>
      <c r="L18" s="2" t="s">
        <v>13</v>
      </c>
      <c r="M18" s="8">
        <f>(M13*(M15+M16))/100</f>
        <v>0</v>
      </c>
      <c r="N18" s="2" t="s">
        <v>13</v>
      </c>
      <c r="O18" s="8">
        <f>(O13*(O15+O16))/100</f>
        <v>0</v>
      </c>
      <c r="P18" s="9" t="s">
        <v>13</v>
      </c>
      <c r="Q18" s="8">
        <f>(Q13*(Q15+Q16))/100</f>
        <v>0</v>
      </c>
      <c r="R18" s="9" t="s">
        <v>13</v>
      </c>
      <c r="S18" s="86"/>
      <c r="T18" s="87"/>
      <c r="U18" s="87"/>
      <c r="V18" s="88"/>
    </row>
    <row r="19" spans="1:22" x14ac:dyDescent="0.25">
      <c r="A19" s="36" t="s">
        <v>22</v>
      </c>
      <c r="B19" s="4" t="s">
        <v>39</v>
      </c>
      <c r="C19" s="60"/>
      <c r="D19" s="35" t="s">
        <v>40</v>
      </c>
      <c r="E19" s="60"/>
      <c r="F19" s="4" t="s">
        <v>41</v>
      </c>
      <c r="G19" s="6">
        <f>IF(G20&gt;0,$E19-$C19,0)</f>
        <v>0</v>
      </c>
      <c r="H19" s="4"/>
      <c r="I19" s="6">
        <f>IF(I20&gt;0,$E19-$C19,0)</f>
        <v>0</v>
      </c>
      <c r="J19" s="4"/>
      <c r="K19" s="6">
        <f>IF(K20&gt;0,$E19-$C19,0)</f>
        <v>0</v>
      </c>
      <c r="L19" s="4"/>
      <c r="M19" s="6">
        <f>IF(M20&gt;0,$E19-$C19,0)</f>
        <v>0</v>
      </c>
      <c r="N19" s="4"/>
      <c r="O19" s="6">
        <f>IF(O20&gt;0,$E19-$C19,0)</f>
        <v>0</v>
      </c>
      <c r="P19" s="7"/>
      <c r="Q19" s="6">
        <f>IF(Q20&gt;0,$E19-$C19,0)</f>
        <v>0</v>
      </c>
      <c r="R19" s="7"/>
      <c r="S19" s="80"/>
      <c r="T19" s="81"/>
      <c r="U19" s="81"/>
      <c r="V19" s="82"/>
    </row>
    <row r="20" spans="1:22" x14ac:dyDescent="0.25">
      <c r="A20" s="6" t="s">
        <v>42</v>
      </c>
      <c r="B20" s="4"/>
      <c r="C20" s="4"/>
      <c r="D20" s="4"/>
      <c r="E20" s="4"/>
      <c r="F20" s="4"/>
      <c r="G20" s="61"/>
      <c r="H20" s="4"/>
      <c r="I20" s="61"/>
      <c r="J20" s="4"/>
      <c r="K20" s="61"/>
      <c r="L20" s="4"/>
      <c r="M20" s="61"/>
      <c r="N20" s="4"/>
      <c r="O20" s="61"/>
      <c r="P20" s="7"/>
      <c r="Q20" s="61"/>
      <c r="R20" s="7"/>
      <c r="S20" s="83"/>
      <c r="T20" s="84"/>
      <c r="U20" s="84"/>
      <c r="V20" s="85"/>
    </row>
    <row r="21" spans="1:22" x14ac:dyDescent="0.25">
      <c r="A21" s="6" t="s">
        <v>43</v>
      </c>
      <c r="B21" s="4"/>
      <c r="C21" s="4"/>
      <c r="D21" s="4"/>
      <c r="E21" s="4"/>
      <c r="F21" s="4"/>
      <c r="G21" s="61"/>
      <c r="H21" s="4" t="s">
        <v>15</v>
      </c>
      <c r="I21" s="61"/>
      <c r="J21" s="4" t="s">
        <v>15</v>
      </c>
      <c r="K21" s="61"/>
      <c r="L21" s="4" t="s">
        <v>15</v>
      </c>
      <c r="M21" s="61"/>
      <c r="N21" s="4" t="s">
        <v>15</v>
      </c>
      <c r="O21" s="61"/>
      <c r="P21" s="7" t="s">
        <v>15</v>
      </c>
      <c r="Q21" s="61"/>
      <c r="R21" s="7" t="s">
        <v>15</v>
      </c>
      <c r="S21" s="83"/>
      <c r="T21" s="84"/>
      <c r="U21" s="84"/>
      <c r="V21" s="85"/>
    </row>
    <row r="22" spans="1:22" x14ac:dyDescent="0.25">
      <c r="A22" s="6" t="s">
        <v>44</v>
      </c>
      <c r="B22" s="4"/>
      <c r="C22" s="4"/>
      <c r="D22" s="4"/>
      <c r="E22" s="4"/>
      <c r="F22" s="4"/>
      <c r="G22" s="62"/>
      <c r="H22" s="4" t="s">
        <v>15</v>
      </c>
      <c r="I22" s="62"/>
      <c r="J22" s="4" t="s">
        <v>15</v>
      </c>
      <c r="K22" s="62"/>
      <c r="L22" s="4" t="s">
        <v>15</v>
      </c>
      <c r="M22" s="62"/>
      <c r="N22" s="4" t="s">
        <v>15</v>
      </c>
      <c r="O22" s="62"/>
      <c r="P22" s="7" t="s">
        <v>15</v>
      </c>
      <c r="Q22" s="62"/>
      <c r="R22" s="7" t="s">
        <v>15</v>
      </c>
      <c r="S22" s="83"/>
      <c r="T22" s="84"/>
      <c r="U22" s="84"/>
      <c r="V22" s="85"/>
    </row>
    <row r="23" spans="1:22" x14ac:dyDescent="0.25">
      <c r="A23" s="66" t="s">
        <v>60</v>
      </c>
      <c r="B23" s="4"/>
      <c r="C23" s="4"/>
      <c r="D23" s="4"/>
      <c r="E23" s="4"/>
      <c r="F23" s="67"/>
      <c r="G23" s="4" t="str">
        <f>IF(G22+G21&gt;0,100-(G22+G21),"")</f>
        <v/>
      </c>
      <c r="H23" s="67" t="s">
        <v>15</v>
      </c>
      <c r="I23" s="4" t="str">
        <f>IF(I22+I21&gt;0,100-(I22+I21),"")</f>
        <v/>
      </c>
      <c r="J23" s="67" t="s">
        <v>15</v>
      </c>
      <c r="K23" s="4" t="str">
        <f>IF(K22+K21&gt;0,100-(K22+K21),"")</f>
        <v/>
      </c>
      <c r="L23" s="67" t="s">
        <v>15</v>
      </c>
      <c r="M23" s="4" t="str">
        <f>IF(M22+M21&gt;0,100-(M22+M21),"")</f>
        <v/>
      </c>
      <c r="N23" s="67" t="s">
        <v>15</v>
      </c>
      <c r="O23" s="4" t="str">
        <f>IF(O22+O21&gt;0,100-(O22+O21),"")</f>
        <v/>
      </c>
      <c r="P23" s="67" t="s">
        <v>15</v>
      </c>
      <c r="Q23" s="4" t="str">
        <f>IF(Q22+Q21&gt;0,100-(Q22+Q21),"")</f>
        <v/>
      </c>
      <c r="R23" s="67" t="s">
        <v>15</v>
      </c>
      <c r="S23" s="83"/>
      <c r="T23" s="84"/>
      <c r="U23" s="84"/>
      <c r="V23" s="85"/>
    </row>
    <row r="24" spans="1:22" ht="15.75" thickBot="1" x14ac:dyDescent="0.3">
      <c r="A24" s="8" t="s">
        <v>16</v>
      </c>
      <c r="B24" s="2"/>
      <c r="C24" s="2"/>
      <c r="D24" s="2"/>
      <c r="E24" s="2"/>
      <c r="F24" s="2"/>
      <c r="G24" s="8">
        <f>(G19*(G21+G22))/100</f>
        <v>0</v>
      </c>
      <c r="H24" s="2" t="s">
        <v>13</v>
      </c>
      <c r="I24" s="8">
        <f>(I19*(I21+I22))/100</f>
        <v>0</v>
      </c>
      <c r="J24" s="2" t="s">
        <v>13</v>
      </c>
      <c r="K24" s="8">
        <f>(K19*(K21+K22))/100</f>
        <v>0</v>
      </c>
      <c r="L24" s="2" t="s">
        <v>13</v>
      </c>
      <c r="M24" s="8">
        <f>(M19*(M21+M22))/100</f>
        <v>0</v>
      </c>
      <c r="N24" s="2" t="s">
        <v>13</v>
      </c>
      <c r="O24" s="8">
        <f>(O19*(O21+O22))/100</f>
        <v>0</v>
      </c>
      <c r="P24" s="9" t="s">
        <v>13</v>
      </c>
      <c r="Q24" s="8">
        <f>(Q19*(Q21+Q22))/100</f>
        <v>0</v>
      </c>
      <c r="R24" s="9" t="s">
        <v>13</v>
      </c>
      <c r="S24" s="86"/>
      <c r="T24" s="87"/>
      <c r="U24" s="87"/>
      <c r="V24" s="88"/>
    </row>
    <row r="25" spans="1:22" x14ac:dyDescent="0.25">
      <c r="A25" s="36" t="s">
        <v>45</v>
      </c>
      <c r="B25" s="4" t="s">
        <v>39</v>
      </c>
      <c r="C25" s="60"/>
      <c r="D25" s="35" t="s">
        <v>40</v>
      </c>
      <c r="E25" s="60"/>
      <c r="F25" s="4" t="s">
        <v>41</v>
      </c>
      <c r="G25" s="6">
        <f>IF(G26&gt;0,$E25-$C25,0)</f>
        <v>0</v>
      </c>
      <c r="H25" s="4"/>
      <c r="I25" s="6">
        <f>IF(I26&gt;0,$E25-$C25,0)</f>
        <v>0</v>
      </c>
      <c r="J25" s="4"/>
      <c r="K25" s="6">
        <f>IF(K26&gt;0,$E25-$C25,0)</f>
        <v>0</v>
      </c>
      <c r="L25" s="4"/>
      <c r="M25" s="6">
        <f>IF(M26&gt;0,$E25-$C25,0)</f>
        <v>0</v>
      </c>
      <c r="N25" s="4"/>
      <c r="O25" s="6">
        <f>IF(O26&gt;0,$E25-$C25,0)</f>
        <v>0</v>
      </c>
      <c r="P25" s="7"/>
      <c r="Q25" s="6">
        <f>IF(Q26&gt;0,$E25-$C25,0)</f>
        <v>0</v>
      </c>
      <c r="R25" s="7"/>
      <c r="S25" s="80"/>
      <c r="T25" s="81"/>
      <c r="U25" s="81"/>
      <c r="V25" s="82"/>
    </row>
    <row r="26" spans="1:22" x14ac:dyDescent="0.25">
      <c r="A26" s="6" t="s">
        <v>42</v>
      </c>
      <c r="B26" s="4"/>
      <c r="C26" s="4"/>
      <c r="D26" s="4"/>
      <c r="E26" s="4"/>
      <c r="F26" s="4"/>
      <c r="G26" s="61"/>
      <c r="H26" s="4"/>
      <c r="I26" s="61"/>
      <c r="J26" s="4"/>
      <c r="K26" s="61"/>
      <c r="L26" s="4"/>
      <c r="M26" s="61"/>
      <c r="N26" s="4"/>
      <c r="O26" s="61"/>
      <c r="P26" s="7"/>
      <c r="Q26" s="61"/>
      <c r="R26" s="7"/>
      <c r="S26" s="83"/>
      <c r="T26" s="84"/>
      <c r="U26" s="84"/>
      <c r="V26" s="85"/>
    </row>
    <row r="27" spans="1:22" x14ac:dyDescent="0.25">
      <c r="A27" s="6" t="s">
        <v>43</v>
      </c>
      <c r="B27" s="4"/>
      <c r="C27" s="4"/>
      <c r="D27" s="4"/>
      <c r="E27" s="4"/>
      <c r="F27" s="4"/>
      <c r="G27" s="61"/>
      <c r="H27" s="4" t="s">
        <v>15</v>
      </c>
      <c r="I27" s="61"/>
      <c r="J27" s="4" t="s">
        <v>15</v>
      </c>
      <c r="K27" s="61"/>
      <c r="L27" s="4" t="s">
        <v>15</v>
      </c>
      <c r="M27" s="61"/>
      <c r="N27" s="4" t="s">
        <v>15</v>
      </c>
      <c r="O27" s="61"/>
      <c r="P27" s="7" t="s">
        <v>15</v>
      </c>
      <c r="Q27" s="61"/>
      <c r="R27" s="7" t="s">
        <v>15</v>
      </c>
      <c r="S27" s="83"/>
      <c r="T27" s="84"/>
      <c r="U27" s="84"/>
      <c r="V27" s="85"/>
    </row>
    <row r="28" spans="1:22" x14ac:dyDescent="0.25">
      <c r="A28" s="6" t="s">
        <v>44</v>
      </c>
      <c r="B28" s="4"/>
      <c r="C28" s="4"/>
      <c r="D28" s="4"/>
      <c r="E28" s="4"/>
      <c r="F28" s="4"/>
      <c r="G28" s="62"/>
      <c r="H28" s="4" t="s">
        <v>15</v>
      </c>
      <c r="I28" s="62"/>
      <c r="J28" s="4" t="s">
        <v>15</v>
      </c>
      <c r="K28" s="62"/>
      <c r="L28" s="4" t="s">
        <v>15</v>
      </c>
      <c r="M28" s="62"/>
      <c r="N28" s="4" t="s">
        <v>15</v>
      </c>
      <c r="O28" s="62"/>
      <c r="P28" s="7" t="s">
        <v>15</v>
      </c>
      <c r="Q28" s="62"/>
      <c r="R28" s="7" t="s">
        <v>15</v>
      </c>
      <c r="S28" s="83"/>
      <c r="T28" s="84"/>
      <c r="U28" s="84"/>
      <c r="V28" s="85"/>
    </row>
    <row r="29" spans="1:22" x14ac:dyDescent="0.25">
      <c r="A29" s="66" t="s">
        <v>60</v>
      </c>
      <c r="B29" s="4"/>
      <c r="C29" s="4"/>
      <c r="D29" s="4"/>
      <c r="E29" s="4"/>
      <c r="F29" s="67"/>
      <c r="G29" s="4" t="str">
        <f>IF(G28+G27&gt;0,100-(G28+G27),"")</f>
        <v/>
      </c>
      <c r="H29" s="67" t="s">
        <v>15</v>
      </c>
      <c r="I29" s="4" t="str">
        <f>IF(I28+I27&gt;0,100-(I28+I27),"")</f>
        <v/>
      </c>
      <c r="J29" s="67" t="s">
        <v>15</v>
      </c>
      <c r="K29" s="4" t="str">
        <f>IF(K28+K27&gt;0,100-(K28+K27),"")</f>
        <v/>
      </c>
      <c r="L29" s="67" t="s">
        <v>15</v>
      </c>
      <c r="M29" s="4" t="str">
        <f>IF(M28+M27&gt;0,100-(M28+M27),"")</f>
        <v/>
      </c>
      <c r="N29" s="67" t="s">
        <v>15</v>
      </c>
      <c r="O29" s="4" t="str">
        <f>IF(O28+O27&gt;0,100-(O28+O27),"")</f>
        <v/>
      </c>
      <c r="P29" s="67" t="s">
        <v>15</v>
      </c>
      <c r="Q29" s="4" t="str">
        <f>IF(Q28+Q27&gt;0,100-(Q28+Q27),"")</f>
        <v/>
      </c>
      <c r="R29" s="67" t="s">
        <v>15</v>
      </c>
      <c r="S29" s="83"/>
      <c r="T29" s="84"/>
      <c r="U29" s="84"/>
      <c r="V29" s="85"/>
    </row>
    <row r="30" spans="1:22" ht="15.75" thickBot="1" x14ac:dyDescent="0.3">
      <c r="A30" s="8" t="s">
        <v>16</v>
      </c>
      <c r="B30" s="2"/>
      <c r="C30" s="2"/>
      <c r="D30" s="2"/>
      <c r="E30" s="2"/>
      <c r="F30" s="2"/>
      <c r="G30" s="8">
        <f>(G25*(G27+G28))/100</f>
        <v>0</v>
      </c>
      <c r="H30" s="2" t="s">
        <v>13</v>
      </c>
      <c r="I30" s="8">
        <f>(I25*(I27+I28))/100</f>
        <v>0</v>
      </c>
      <c r="J30" s="2" t="s">
        <v>13</v>
      </c>
      <c r="K30" s="8">
        <f>(K25*(K27+K28))/100</f>
        <v>0</v>
      </c>
      <c r="L30" s="2" t="s">
        <v>13</v>
      </c>
      <c r="M30" s="8">
        <f>(M25*(M27+M28))/100</f>
        <v>0</v>
      </c>
      <c r="N30" s="2" t="s">
        <v>13</v>
      </c>
      <c r="O30" s="8">
        <f>(O25*(O27+O28))/100</f>
        <v>0</v>
      </c>
      <c r="P30" s="9" t="s">
        <v>13</v>
      </c>
      <c r="Q30" s="8">
        <f>(Q25*(Q27+Q28))/100</f>
        <v>0</v>
      </c>
      <c r="R30" s="9" t="s">
        <v>13</v>
      </c>
      <c r="S30" s="86"/>
      <c r="T30" s="87"/>
      <c r="U30" s="87"/>
      <c r="V30" s="88"/>
    </row>
    <row r="31" spans="1:22" x14ac:dyDescent="0.25">
      <c r="A31" s="36" t="s">
        <v>46</v>
      </c>
      <c r="B31" s="4" t="s">
        <v>39</v>
      </c>
      <c r="C31" s="60"/>
      <c r="D31" s="35" t="s">
        <v>40</v>
      </c>
      <c r="E31" s="60"/>
      <c r="F31" s="4" t="s">
        <v>41</v>
      </c>
      <c r="G31" s="6">
        <f>IF(G32&gt;0,$E31-$C31,0)</f>
        <v>0</v>
      </c>
      <c r="H31" s="4"/>
      <c r="I31" s="6">
        <f>IF(I32&gt;0,$E31-$C31,0)</f>
        <v>0</v>
      </c>
      <c r="J31" s="4"/>
      <c r="K31" s="6">
        <f>IF(K32&gt;0,$E31-$C31,0)</f>
        <v>0</v>
      </c>
      <c r="L31" s="4"/>
      <c r="M31" s="6">
        <f>IF(M32&gt;0,$E31-$C31,0)</f>
        <v>0</v>
      </c>
      <c r="N31" s="4"/>
      <c r="O31" s="6">
        <f>IF(O32&gt;0,$E31-$C31,0)</f>
        <v>0</v>
      </c>
      <c r="P31" s="7"/>
      <c r="Q31" s="6">
        <f>IF(Q32&gt;0,$E31-$C31,0)</f>
        <v>0</v>
      </c>
      <c r="R31" s="7"/>
      <c r="S31" s="80"/>
      <c r="T31" s="81"/>
      <c r="U31" s="81"/>
      <c r="V31" s="82"/>
    </row>
    <row r="32" spans="1:22" x14ac:dyDescent="0.25">
      <c r="A32" s="6" t="s">
        <v>42</v>
      </c>
      <c r="B32" s="4"/>
      <c r="C32" s="4"/>
      <c r="D32" s="4"/>
      <c r="E32" s="4"/>
      <c r="F32" s="4"/>
      <c r="G32" s="61"/>
      <c r="H32" s="4"/>
      <c r="I32" s="61"/>
      <c r="J32" s="4"/>
      <c r="K32" s="61"/>
      <c r="L32" s="4"/>
      <c r="M32" s="61"/>
      <c r="N32" s="4"/>
      <c r="O32" s="61"/>
      <c r="P32" s="7"/>
      <c r="Q32" s="61"/>
      <c r="R32" s="7"/>
      <c r="S32" s="83"/>
      <c r="T32" s="84"/>
      <c r="U32" s="84"/>
      <c r="V32" s="85"/>
    </row>
    <row r="33" spans="1:22" x14ac:dyDescent="0.25">
      <c r="A33" s="6" t="s">
        <v>43</v>
      </c>
      <c r="B33" s="4"/>
      <c r="C33" s="4"/>
      <c r="D33" s="4"/>
      <c r="E33" s="4"/>
      <c r="F33" s="4"/>
      <c r="G33" s="61"/>
      <c r="H33" s="4" t="s">
        <v>15</v>
      </c>
      <c r="I33" s="61"/>
      <c r="J33" s="4" t="s">
        <v>15</v>
      </c>
      <c r="K33" s="61"/>
      <c r="L33" s="4" t="s">
        <v>15</v>
      </c>
      <c r="M33" s="61"/>
      <c r="N33" s="4" t="s">
        <v>15</v>
      </c>
      <c r="O33" s="61"/>
      <c r="P33" s="7" t="s">
        <v>15</v>
      </c>
      <c r="Q33" s="61"/>
      <c r="R33" s="7" t="s">
        <v>15</v>
      </c>
      <c r="S33" s="83"/>
      <c r="T33" s="84"/>
      <c r="U33" s="84"/>
      <c r="V33" s="85"/>
    </row>
    <row r="34" spans="1:22" x14ac:dyDescent="0.25">
      <c r="A34" s="6" t="s">
        <v>44</v>
      </c>
      <c r="B34" s="4"/>
      <c r="C34" s="4"/>
      <c r="D34" s="4"/>
      <c r="E34" s="4"/>
      <c r="F34" s="4"/>
      <c r="G34" s="62"/>
      <c r="H34" s="4" t="s">
        <v>15</v>
      </c>
      <c r="I34" s="62"/>
      <c r="J34" s="4" t="s">
        <v>15</v>
      </c>
      <c r="K34" s="62"/>
      <c r="L34" s="4" t="s">
        <v>15</v>
      </c>
      <c r="M34" s="62"/>
      <c r="N34" s="4" t="s">
        <v>15</v>
      </c>
      <c r="O34" s="62"/>
      <c r="P34" s="7" t="s">
        <v>15</v>
      </c>
      <c r="Q34" s="62"/>
      <c r="R34" s="7" t="s">
        <v>15</v>
      </c>
      <c r="S34" s="83"/>
      <c r="T34" s="84"/>
      <c r="U34" s="84"/>
      <c r="V34" s="85"/>
    </row>
    <row r="35" spans="1:22" x14ac:dyDescent="0.25">
      <c r="A35" s="66" t="s">
        <v>60</v>
      </c>
      <c r="B35" s="4"/>
      <c r="C35" s="4"/>
      <c r="D35" s="4"/>
      <c r="E35" s="4"/>
      <c r="F35" s="67"/>
      <c r="G35" s="4" t="str">
        <f>IF(G34+G33&gt;0,100-(G34+G33),"")</f>
        <v/>
      </c>
      <c r="H35" s="67" t="s">
        <v>15</v>
      </c>
      <c r="I35" s="4" t="str">
        <f>IF(I34+I33&gt;0,100-(I34+I33),"")</f>
        <v/>
      </c>
      <c r="J35" s="67" t="s">
        <v>15</v>
      </c>
      <c r="K35" s="4" t="str">
        <f>IF(K34+K33&gt;0,100-(K34+K33),"")</f>
        <v/>
      </c>
      <c r="L35" s="67" t="s">
        <v>15</v>
      </c>
      <c r="M35" s="4" t="str">
        <f>IF(M34+M33&gt;0,100-(M34+M33),"")</f>
        <v/>
      </c>
      <c r="N35" s="67" t="s">
        <v>15</v>
      </c>
      <c r="O35" s="4" t="str">
        <f>IF(O34+O33&gt;0,100-(O34+O33),"")</f>
        <v/>
      </c>
      <c r="P35" s="67" t="s">
        <v>15</v>
      </c>
      <c r="Q35" s="4" t="str">
        <f>IF(Q34+Q33&gt;0,100-(Q34+Q33),"")</f>
        <v/>
      </c>
      <c r="R35" s="67" t="s">
        <v>15</v>
      </c>
      <c r="S35" s="83"/>
      <c r="T35" s="84"/>
      <c r="U35" s="84"/>
      <c r="V35" s="85"/>
    </row>
    <row r="36" spans="1:22" ht="15.75" thickBot="1" x14ac:dyDescent="0.3">
      <c r="A36" s="8" t="s">
        <v>16</v>
      </c>
      <c r="B36" s="2"/>
      <c r="C36" s="2"/>
      <c r="D36" s="2"/>
      <c r="E36" s="2"/>
      <c r="F36" s="2"/>
      <c r="G36" s="8">
        <f>(G31*(G33+G34))/100</f>
        <v>0</v>
      </c>
      <c r="H36" s="2" t="s">
        <v>13</v>
      </c>
      <c r="I36" s="8">
        <f>(I31*(I33+I34))/100</f>
        <v>0</v>
      </c>
      <c r="J36" s="2" t="s">
        <v>13</v>
      </c>
      <c r="K36" s="8">
        <f>(K31*(K33+K34))/100</f>
        <v>0</v>
      </c>
      <c r="L36" s="2" t="s">
        <v>13</v>
      </c>
      <c r="M36" s="8">
        <f>(M31*(M33+M34))/100</f>
        <v>0</v>
      </c>
      <c r="N36" s="2" t="s">
        <v>13</v>
      </c>
      <c r="O36" s="8">
        <f>(O31*(O33+O34))/100</f>
        <v>0</v>
      </c>
      <c r="P36" s="9" t="s">
        <v>13</v>
      </c>
      <c r="Q36" s="8">
        <f>(Q31*(Q33+Q34))/100</f>
        <v>0</v>
      </c>
      <c r="R36" s="9" t="s">
        <v>13</v>
      </c>
      <c r="S36" s="86"/>
      <c r="T36" s="87"/>
      <c r="U36" s="87"/>
      <c r="V36" s="88"/>
    </row>
    <row r="37" spans="1:22" x14ac:dyDescent="0.25">
      <c r="A37" s="36" t="s">
        <v>47</v>
      </c>
      <c r="B37" s="4" t="s">
        <v>39</v>
      </c>
      <c r="C37" s="60"/>
      <c r="D37" s="35" t="s">
        <v>40</v>
      </c>
      <c r="E37" s="60"/>
      <c r="F37" s="4" t="s">
        <v>41</v>
      </c>
      <c r="G37" s="6">
        <f>IF(G38&gt;0,$E37-$C37,0)</f>
        <v>0</v>
      </c>
      <c r="H37" s="4"/>
      <c r="I37" s="6">
        <f>IF(I38&gt;0,$E37-$C37,0)</f>
        <v>0</v>
      </c>
      <c r="J37" s="4"/>
      <c r="K37" s="6">
        <f>IF(K38&gt;0,$E37-$C37,0)</f>
        <v>0</v>
      </c>
      <c r="L37" s="4"/>
      <c r="M37" s="6">
        <f>IF(M38&gt;0,$E37-$C37,0)</f>
        <v>0</v>
      </c>
      <c r="N37" s="4"/>
      <c r="O37" s="6">
        <f>IF(O38&gt;0,$E37-$C37,0)</f>
        <v>0</v>
      </c>
      <c r="P37" s="7"/>
      <c r="Q37" s="6">
        <f>IF(Q38&gt;0,$E37-$C37,0)</f>
        <v>0</v>
      </c>
      <c r="R37" s="7"/>
      <c r="S37" s="80"/>
      <c r="T37" s="81"/>
      <c r="U37" s="81"/>
      <c r="V37" s="82"/>
    </row>
    <row r="38" spans="1:22" x14ac:dyDescent="0.25">
      <c r="A38" s="6" t="s">
        <v>42</v>
      </c>
      <c r="B38" s="4"/>
      <c r="C38" s="4"/>
      <c r="D38" s="4"/>
      <c r="E38" s="4"/>
      <c r="F38" s="4"/>
      <c r="G38" s="61"/>
      <c r="H38" s="4"/>
      <c r="I38" s="61"/>
      <c r="J38" s="4"/>
      <c r="K38" s="61"/>
      <c r="L38" s="4"/>
      <c r="M38" s="61"/>
      <c r="N38" s="4"/>
      <c r="O38" s="61"/>
      <c r="P38" s="7"/>
      <c r="Q38" s="61"/>
      <c r="R38" s="7"/>
      <c r="S38" s="83"/>
      <c r="T38" s="84"/>
      <c r="U38" s="84"/>
      <c r="V38" s="85"/>
    </row>
    <row r="39" spans="1:22" x14ac:dyDescent="0.25">
      <c r="A39" s="6" t="s">
        <v>43</v>
      </c>
      <c r="B39" s="4"/>
      <c r="C39" s="4"/>
      <c r="D39" s="4"/>
      <c r="E39" s="4"/>
      <c r="F39" s="4"/>
      <c r="G39" s="61"/>
      <c r="H39" s="4" t="s">
        <v>15</v>
      </c>
      <c r="I39" s="61"/>
      <c r="J39" s="4" t="s">
        <v>15</v>
      </c>
      <c r="K39" s="61"/>
      <c r="L39" s="4" t="s">
        <v>15</v>
      </c>
      <c r="M39" s="61"/>
      <c r="N39" s="4" t="s">
        <v>15</v>
      </c>
      <c r="O39" s="61"/>
      <c r="P39" s="7" t="s">
        <v>15</v>
      </c>
      <c r="Q39" s="61"/>
      <c r="R39" s="7" t="s">
        <v>15</v>
      </c>
      <c r="S39" s="83"/>
      <c r="T39" s="84"/>
      <c r="U39" s="84"/>
      <c r="V39" s="85"/>
    </row>
    <row r="40" spans="1:22" x14ac:dyDescent="0.25">
      <c r="A40" s="6" t="s">
        <v>44</v>
      </c>
      <c r="B40" s="4"/>
      <c r="C40" s="4"/>
      <c r="D40" s="4"/>
      <c r="E40" s="4"/>
      <c r="F40" s="4"/>
      <c r="G40" s="62"/>
      <c r="H40" s="4" t="s">
        <v>15</v>
      </c>
      <c r="I40" s="62"/>
      <c r="J40" s="4" t="s">
        <v>15</v>
      </c>
      <c r="K40" s="62"/>
      <c r="L40" s="4" t="s">
        <v>15</v>
      </c>
      <c r="M40" s="62"/>
      <c r="N40" s="4" t="s">
        <v>15</v>
      </c>
      <c r="O40" s="62"/>
      <c r="P40" s="7" t="s">
        <v>15</v>
      </c>
      <c r="Q40" s="62"/>
      <c r="R40" s="7" t="s">
        <v>15</v>
      </c>
      <c r="S40" s="83"/>
      <c r="T40" s="84"/>
      <c r="U40" s="84"/>
      <c r="V40" s="85"/>
    </row>
    <row r="41" spans="1:22" x14ac:dyDescent="0.25">
      <c r="A41" s="66" t="s">
        <v>60</v>
      </c>
      <c r="B41" s="4"/>
      <c r="C41" s="4"/>
      <c r="D41" s="4"/>
      <c r="E41" s="4"/>
      <c r="F41" s="67"/>
      <c r="G41" s="4" t="str">
        <f>IF(G40+G39&gt;0,100-(G40+G39),"")</f>
        <v/>
      </c>
      <c r="H41" s="67" t="s">
        <v>15</v>
      </c>
      <c r="I41" s="4" t="str">
        <f>IF(I40+I39&gt;0,100-(I40+I39),"")</f>
        <v/>
      </c>
      <c r="J41" s="67" t="s">
        <v>15</v>
      </c>
      <c r="K41" s="4" t="str">
        <f>IF(K40+K39&gt;0,100-(K40+K39),"")</f>
        <v/>
      </c>
      <c r="L41" s="67" t="s">
        <v>15</v>
      </c>
      <c r="M41" s="4" t="str">
        <f>IF(M40+M39&gt;0,100-(M40+M39),"")</f>
        <v/>
      </c>
      <c r="N41" s="67" t="s">
        <v>15</v>
      </c>
      <c r="O41" s="4" t="str">
        <f>IF(O40+O39&gt;0,100-(O40+O39),"")</f>
        <v/>
      </c>
      <c r="P41" s="67" t="s">
        <v>15</v>
      </c>
      <c r="Q41" s="4" t="str">
        <f>IF(Q40+Q39&gt;0,100-(Q40+Q39),"")</f>
        <v/>
      </c>
      <c r="R41" s="67" t="s">
        <v>15</v>
      </c>
      <c r="S41" s="83"/>
      <c r="T41" s="84"/>
      <c r="U41" s="84"/>
      <c r="V41" s="85"/>
    </row>
    <row r="42" spans="1:22" ht="15.75" thickBot="1" x14ac:dyDescent="0.3">
      <c r="A42" s="8" t="s">
        <v>16</v>
      </c>
      <c r="B42" s="2"/>
      <c r="C42" s="2"/>
      <c r="D42" s="2"/>
      <c r="E42" s="2"/>
      <c r="F42" s="2"/>
      <c r="G42" s="8">
        <f>(G37*(G39+G40))/100</f>
        <v>0</v>
      </c>
      <c r="H42" s="2" t="s">
        <v>13</v>
      </c>
      <c r="I42" s="8">
        <f>(I37*(I39+I40))/100</f>
        <v>0</v>
      </c>
      <c r="J42" s="2" t="s">
        <v>13</v>
      </c>
      <c r="K42" s="8">
        <f>(K37*(K39+K40))/100</f>
        <v>0</v>
      </c>
      <c r="L42" s="2" t="s">
        <v>13</v>
      </c>
      <c r="M42" s="8">
        <f>(M37*(M39+M40))/100</f>
        <v>0</v>
      </c>
      <c r="N42" s="2" t="s">
        <v>13</v>
      </c>
      <c r="O42" s="8">
        <f>(O37*(O39+O40))/100</f>
        <v>0</v>
      </c>
      <c r="P42" s="9" t="s">
        <v>13</v>
      </c>
      <c r="Q42" s="8">
        <f>(Q37*(Q39+Q40))/100</f>
        <v>0</v>
      </c>
      <c r="R42" s="9" t="s">
        <v>13</v>
      </c>
      <c r="S42" s="86"/>
      <c r="T42" s="87"/>
      <c r="U42" s="87"/>
      <c r="V42" s="88"/>
    </row>
    <row r="43" spans="1:22" ht="25.5" customHeight="1" x14ac:dyDescent="0.25">
      <c r="A43" s="6" t="s">
        <v>48</v>
      </c>
      <c r="B43" s="4"/>
      <c r="C43" s="4"/>
      <c r="D43" s="4"/>
      <c r="E43" s="4"/>
      <c r="F43" s="4"/>
      <c r="G43" s="41">
        <f>SUM(G12,G18,G24,G30,G36,G42)</f>
        <v>0</v>
      </c>
      <c r="H43" s="43"/>
      <c r="I43" s="41">
        <f>SUM(I12,I18,I24,I30,I36,I42)</f>
        <v>0</v>
      </c>
      <c r="J43" s="43"/>
      <c r="K43" s="41">
        <f>SUM(K12,K18,K24,K30,K36,K42)</f>
        <v>0</v>
      </c>
      <c r="L43" s="43"/>
      <c r="M43" s="41">
        <f>SUM(M12,M18,M24,M30,M36,M42)</f>
        <v>0</v>
      </c>
      <c r="N43" s="43"/>
      <c r="O43" s="41">
        <f>SUM(O12,O18,O24,O30,O36,O42)</f>
        <v>0</v>
      </c>
      <c r="P43" s="44"/>
      <c r="Q43" s="41">
        <f>SUM(Q12,Q18,Q24,Q30,Q36,Q42)</f>
        <v>0</v>
      </c>
      <c r="R43" s="44"/>
    </row>
    <row r="44" spans="1:22" ht="15.75" thickBot="1" x14ac:dyDescent="0.3">
      <c r="A44" s="64" t="s">
        <v>49</v>
      </c>
      <c r="B44" s="48"/>
      <c r="C44" s="48"/>
      <c r="D44" s="48"/>
      <c r="E44" s="48"/>
      <c r="F44" s="49"/>
      <c r="G44" s="50">
        <f>((G8*G12)+(G14*G18)+(G20*G24)+(G26*G30)+(G32*G36)+(G38*G42))/(G43+0.000000001)</f>
        <v>0</v>
      </c>
      <c r="H44" s="51"/>
      <c r="I44" s="50">
        <f t="shared" ref="I44:O44" si="0">((I8*I12)+(I14*I18)+(I20*I24)+(I26*I30)+(I32*I36)+(I38*I42))/(I43+0.00000000000001)</f>
        <v>0</v>
      </c>
      <c r="J44" s="51"/>
      <c r="K44" s="50">
        <f t="shared" si="0"/>
        <v>0</v>
      </c>
      <c r="L44" s="52"/>
      <c r="M44" s="50">
        <f t="shared" ref="M44" si="1">((M8*M12)+(M14*M18)+(M20*M24)+(M26*M30)+(M32*M36)+(M38*M42))/(M43+0.00000000000001)</f>
        <v>0</v>
      </c>
      <c r="N44" s="52"/>
      <c r="O44" s="51">
        <f t="shared" si="0"/>
        <v>0</v>
      </c>
      <c r="P44" s="53"/>
      <c r="Q44" s="51">
        <f t="shared" ref="Q44" si="2">((Q8*Q12)+(Q14*Q18)+(Q20*Q24)+(Q26*Q30)+(Q32*Q36)+(Q38*Q42))/(Q43+0.00000000000001)</f>
        <v>0</v>
      </c>
      <c r="R44" s="53"/>
    </row>
    <row r="45" spans="1:22" ht="16.5" thickTop="1" thickBot="1" x14ac:dyDescent="0.3">
      <c r="A45" s="65" t="s">
        <v>50</v>
      </c>
      <c r="B45" s="46"/>
      <c r="C45" s="46"/>
      <c r="D45" s="46"/>
      <c r="E45" s="46"/>
      <c r="F45" s="47"/>
      <c r="G45" s="89">
        <f>SUM(G44,I44)</f>
        <v>0</v>
      </c>
      <c r="H45" s="90"/>
      <c r="I45" s="90"/>
      <c r="J45" s="91"/>
      <c r="K45" s="89">
        <f>SUM(K44,M44)</f>
        <v>0</v>
      </c>
      <c r="L45" s="90"/>
      <c r="M45" s="90"/>
      <c r="N45" s="91"/>
      <c r="O45" s="89">
        <f>O44</f>
        <v>0</v>
      </c>
      <c r="P45" s="90"/>
      <c r="Q45" s="56">
        <f>Q44</f>
        <v>0</v>
      </c>
      <c r="R45" s="55"/>
      <c r="S45" s="92" t="s">
        <v>51</v>
      </c>
      <c r="T45" s="93"/>
      <c r="U45" s="93"/>
      <c r="V45" s="94"/>
    </row>
    <row r="46" spans="1:22" ht="17.25" thickTop="1" thickBot="1" x14ac:dyDescent="0.3">
      <c r="A46" s="65" t="s">
        <v>52</v>
      </c>
      <c r="B46" s="46"/>
      <c r="C46" s="46"/>
      <c r="D46" s="46"/>
      <c r="E46" s="46"/>
      <c r="F46" s="47"/>
      <c r="G46" s="98">
        <f>((G43*G44)+(I43*I44))/(G44+I44+0.00000000001)</f>
        <v>0</v>
      </c>
      <c r="H46" s="99"/>
      <c r="I46" s="99"/>
      <c r="J46" s="100"/>
      <c r="K46" s="101">
        <f>((K43*K44)+(M43*M44))/(K44+M44+0.000000001)</f>
        <v>0</v>
      </c>
      <c r="L46" s="102"/>
      <c r="M46" s="102"/>
      <c r="N46" s="103"/>
      <c r="O46" s="101">
        <f>O43</f>
        <v>0</v>
      </c>
      <c r="P46" s="103"/>
      <c r="Q46" s="45">
        <f>Q43</f>
        <v>0</v>
      </c>
      <c r="R46" s="39"/>
      <c r="S46" s="95"/>
      <c r="T46" s="96"/>
      <c r="U46" s="96"/>
      <c r="V46" s="97"/>
    </row>
    <row r="47" spans="1:22" ht="16.5" customHeight="1" thickTop="1" x14ac:dyDescent="0.25">
      <c r="O47" s="37"/>
    </row>
    <row r="48" spans="1:22" ht="16.5" customHeight="1" x14ac:dyDescent="0.25"/>
    <row r="49" spans="1:16" ht="16.5" customHeight="1" x14ac:dyDescent="0.25"/>
    <row r="50" spans="1:16" x14ac:dyDescent="0.25">
      <c r="A50" s="20" t="s">
        <v>26</v>
      </c>
      <c r="B50" s="21" t="s">
        <v>27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</row>
    <row r="51" spans="1:16" x14ac:dyDescent="0.25">
      <c r="A51" s="23"/>
      <c r="B51" s="24" t="s">
        <v>28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</row>
    <row r="52" spans="1:16" x14ac:dyDescent="0.25">
      <c r="A52" s="23"/>
      <c r="B52" s="24" t="s">
        <v>29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</row>
    <row r="53" spans="1:16" x14ac:dyDescent="0.25">
      <c r="A53" s="27"/>
      <c r="B53" s="28" t="s">
        <v>53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</row>
  </sheetData>
  <sheetProtection sheet="1" objects="1" scenarios="1"/>
  <mergeCells count="25">
    <mergeCell ref="G5:J5"/>
    <mergeCell ref="K5:N5"/>
    <mergeCell ref="O5:P5"/>
    <mergeCell ref="Q5:R5"/>
    <mergeCell ref="G6:H6"/>
    <mergeCell ref="I6:J6"/>
    <mergeCell ref="K6:L6"/>
    <mergeCell ref="M6:N6"/>
    <mergeCell ref="O6:P6"/>
    <mergeCell ref="A1:V1"/>
    <mergeCell ref="S37:V42"/>
    <mergeCell ref="G45:J45"/>
    <mergeCell ref="K45:N45"/>
    <mergeCell ref="O45:P45"/>
    <mergeCell ref="S45:V46"/>
    <mergeCell ref="G46:J46"/>
    <mergeCell ref="K46:N46"/>
    <mergeCell ref="O46:P46"/>
    <mergeCell ref="Q6:R6"/>
    <mergeCell ref="S7:V12"/>
    <mergeCell ref="S13:V18"/>
    <mergeCell ref="S19:V24"/>
    <mergeCell ref="S25:V30"/>
    <mergeCell ref="S31:V36"/>
    <mergeCell ref="D5:F5"/>
  </mergeCells>
  <pageMargins left="0.7" right="0.7" top="0.75" bottom="0.75" header="0.3" footer="0.3"/>
  <pageSetup paperSize="9" scale="57" fitToHeight="0" orientation="landscape" r:id="rId1"/>
  <headerFooter>
    <oddHeader>&amp;CAvlingsskadeberegning grovfôr 2018</oddHeader>
    <oddFooter xml:space="preserve">&amp;CEidsvoll kommune, landbruk og geodata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7"/>
  <sheetViews>
    <sheetView zoomScaleNormal="100" workbookViewId="0">
      <selection activeCell="S42" sqref="S42"/>
    </sheetView>
  </sheetViews>
  <sheetFormatPr baseColWidth="10" defaultColWidth="11.42578125" defaultRowHeight="15" x14ac:dyDescent="0.25"/>
  <cols>
    <col min="2" max="2" width="9.140625" customWidth="1"/>
    <col min="3" max="3" width="9.42578125" customWidth="1"/>
    <col min="4" max="4" width="7.5703125" customWidth="1"/>
    <col min="5" max="5" width="10.5703125" customWidth="1"/>
    <col min="6" max="6" width="10" customWidth="1"/>
    <col min="7" max="7" width="9.28515625" customWidth="1"/>
    <col min="8" max="8" width="6.85546875" customWidth="1"/>
    <col min="9" max="9" width="9.140625" customWidth="1"/>
    <col min="10" max="10" width="6.7109375" customWidth="1"/>
    <col min="11" max="11" width="8.28515625" customWidth="1"/>
    <col min="12" max="12" width="7" customWidth="1"/>
    <col min="13" max="13" width="9.28515625" customWidth="1"/>
    <col min="14" max="14" width="7" customWidth="1"/>
    <col min="15" max="15" width="9.5703125" customWidth="1"/>
    <col min="16" max="16" width="6.5703125" customWidth="1"/>
    <col min="17" max="17" width="8.28515625" customWidth="1"/>
    <col min="18" max="18" width="7.5703125" customWidth="1"/>
  </cols>
  <sheetData>
    <row r="1" spans="1:22" ht="21" x14ac:dyDescent="0.35">
      <c r="A1" s="78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5.75" x14ac:dyDescent="0.25">
      <c r="A3" s="58" t="s">
        <v>32</v>
      </c>
      <c r="B3" s="58"/>
      <c r="C3" s="58"/>
      <c r="D3" s="58"/>
      <c r="E3" s="58"/>
      <c r="F3" s="58"/>
      <c r="G3" s="1"/>
      <c r="H3" s="1"/>
      <c r="I3" s="1"/>
      <c r="J3" s="1"/>
      <c r="K3" s="1"/>
      <c r="L3" s="1"/>
      <c r="M3" s="1"/>
      <c r="N3" s="1"/>
    </row>
    <row r="4" spans="1:22" x14ac:dyDescent="0.25">
      <c r="A4" s="11" t="s">
        <v>1</v>
      </c>
      <c r="B4" s="10"/>
      <c r="C4" s="10"/>
      <c r="D4" s="10"/>
      <c r="E4" s="10"/>
      <c r="F4" s="18">
        <v>43235</v>
      </c>
      <c r="G4" s="10" t="s">
        <v>33</v>
      </c>
      <c r="H4" s="10"/>
      <c r="I4" s="18">
        <v>43388</v>
      </c>
      <c r="J4" s="10" t="s">
        <v>34</v>
      </c>
      <c r="K4" s="10"/>
      <c r="L4" s="10"/>
      <c r="M4" s="10"/>
      <c r="N4" s="10"/>
      <c r="O4" s="10"/>
      <c r="P4" s="12"/>
      <c r="Q4" s="11"/>
      <c r="R4" s="10"/>
      <c r="S4" s="10"/>
      <c r="T4" s="10"/>
      <c r="U4" s="10"/>
      <c r="V4" s="12"/>
    </row>
    <row r="5" spans="1:22" s="1" customFormat="1" ht="15.75" x14ac:dyDescent="0.25">
      <c r="A5" s="32" t="s">
        <v>3</v>
      </c>
      <c r="B5" s="17"/>
      <c r="C5" s="16"/>
      <c r="D5" s="75"/>
      <c r="E5" s="75"/>
      <c r="F5" s="76"/>
      <c r="G5" s="75" t="s">
        <v>4</v>
      </c>
      <c r="H5" s="75"/>
      <c r="I5" s="75"/>
      <c r="J5" s="76"/>
      <c r="K5" s="104" t="s">
        <v>5</v>
      </c>
      <c r="L5" s="105"/>
      <c r="M5" s="105"/>
      <c r="N5" s="106"/>
      <c r="O5" s="77" t="s">
        <v>6</v>
      </c>
      <c r="P5" s="76"/>
      <c r="Q5" s="77" t="s">
        <v>35</v>
      </c>
      <c r="R5" s="76"/>
      <c r="S5" s="54" t="s">
        <v>36</v>
      </c>
      <c r="T5" s="54"/>
      <c r="U5" s="54"/>
      <c r="V5" s="57"/>
    </row>
    <row r="6" spans="1:22" ht="15.75" thickBot="1" x14ac:dyDescent="0.3">
      <c r="A6" s="8" t="s">
        <v>7</v>
      </c>
      <c r="B6" s="3"/>
      <c r="C6" s="2"/>
      <c r="D6" s="2"/>
      <c r="E6" s="2"/>
      <c r="F6" s="19">
        <f>I4-F4</f>
        <v>153</v>
      </c>
      <c r="G6" s="72" t="s">
        <v>8</v>
      </c>
      <c r="H6" s="73"/>
      <c r="I6" s="73" t="s">
        <v>9</v>
      </c>
      <c r="J6" s="74"/>
      <c r="K6" s="72" t="s">
        <v>37</v>
      </c>
      <c r="L6" s="73"/>
      <c r="M6" s="72" t="s">
        <v>38</v>
      </c>
      <c r="N6" s="73"/>
      <c r="O6" s="72"/>
      <c r="P6" s="74"/>
      <c r="Q6" s="72"/>
      <c r="R6" s="74"/>
      <c r="S6" s="8"/>
      <c r="T6" s="2"/>
      <c r="U6" s="2"/>
      <c r="V6" s="9"/>
    </row>
    <row r="7" spans="1:22" x14ac:dyDescent="0.25">
      <c r="A7" s="36" t="s">
        <v>17</v>
      </c>
      <c r="B7" s="4" t="s">
        <v>39</v>
      </c>
      <c r="C7" s="42">
        <v>43235</v>
      </c>
      <c r="D7" s="35" t="s">
        <v>40</v>
      </c>
      <c r="E7" s="42">
        <v>43249</v>
      </c>
      <c r="F7" s="4" t="s">
        <v>41</v>
      </c>
      <c r="G7" s="6">
        <f>IF(G8&gt;0,$E7-$C7,0)</f>
        <v>0</v>
      </c>
      <c r="H7" s="4"/>
      <c r="I7" s="6">
        <f>IF(I8&gt;0,$E7-$C7,0)</f>
        <v>0</v>
      </c>
      <c r="J7" s="4"/>
      <c r="K7" s="6">
        <f>IF(K8&gt;0,$E7-$C7,0)</f>
        <v>0</v>
      </c>
      <c r="L7" s="4"/>
      <c r="M7" s="6">
        <f>IF(M8&gt;0,$E7-$C7,0)</f>
        <v>0</v>
      </c>
      <c r="N7" s="4"/>
      <c r="O7" s="6">
        <f>IF(O8&gt;0,$E7-$C7,0)</f>
        <v>14</v>
      </c>
      <c r="P7" s="40"/>
      <c r="Q7" s="6">
        <f>IF(Q8&gt;0,$E7-$C7,0)</f>
        <v>0</v>
      </c>
      <c r="R7" s="7"/>
      <c r="S7" s="107" t="s">
        <v>54</v>
      </c>
      <c r="T7" s="108"/>
      <c r="U7" s="108"/>
      <c r="V7" s="109"/>
    </row>
    <row r="8" spans="1:22" x14ac:dyDescent="0.25">
      <c r="A8" s="4" t="s">
        <v>42</v>
      </c>
      <c r="B8" s="4"/>
      <c r="C8" s="4"/>
      <c r="D8" s="4"/>
      <c r="E8" s="4"/>
      <c r="F8" s="4"/>
      <c r="G8" s="38">
        <v>0</v>
      </c>
      <c r="H8" s="4"/>
      <c r="I8" s="38">
        <v>0</v>
      </c>
      <c r="J8" s="4"/>
      <c r="K8" s="38">
        <v>0</v>
      </c>
      <c r="L8" s="4"/>
      <c r="M8" s="38">
        <v>0</v>
      </c>
      <c r="N8" s="4"/>
      <c r="O8" s="38">
        <v>100</v>
      </c>
      <c r="P8" s="7"/>
      <c r="Q8" s="38">
        <v>0</v>
      </c>
      <c r="R8" s="7"/>
      <c r="S8" s="110"/>
      <c r="T8" s="111"/>
      <c r="U8" s="111"/>
      <c r="V8" s="112"/>
    </row>
    <row r="9" spans="1:22" x14ac:dyDescent="0.25">
      <c r="A9" s="6" t="s">
        <v>43</v>
      </c>
      <c r="B9" s="4"/>
      <c r="C9" s="4"/>
      <c r="D9" s="4"/>
      <c r="E9" s="4"/>
      <c r="F9" s="4"/>
      <c r="G9" s="38">
        <v>0</v>
      </c>
      <c r="H9" s="4" t="s">
        <v>15</v>
      </c>
      <c r="I9" s="38">
        <v>0</v>
      </c>
      <c r="J9" s="4" t="s">
        <v>15</v>
      </c>
      <c r="K9" s="38">
        <v>0</v>
      </c>
      <c r="L9" s="4" t="s">
        <v>15</v>
      </c>
      <c r="M9" s="38">
        <v>0</v>
      </c>
      <c r="N9" s="4" t="s">
        <v>15</v>
      </c>
      <c r="O9" s="38">
        <v>100</v>
      </c>
      <c r="P9" s="7" t="s">
        <v>15</v>
      </c>
      <c r="Q9" s="38">
        <v>0</v>
      </c>
      <c r="R9" s="7" t="s">
        <v>15</v>
      </c>
      <c r="S9" s="110"/>
      <c r="T9" s="111"/>
      <c r="U9" s="111"/>
      <c r="V9" s="112"/>
    </row>
    <row r="10" spans="1:22" x14ac:dyDescent="0.25">
      <c r="A10" s="4" t="s">
        <v>44</v>
      </c>
      <c r="B10" s="4"/>
      <c r="C10" s="4"/>
      <c r="D10" s="4"/>
      <c r="E10" s="4"/>
      <c r="F10" s="4"/>
      <c r="G10" s="33">
        <v>0</v>
      </c>
      <c r="H10" s="4" t="s">
        <v>15</v>
      </c>
      <c r="I10" s="33">
        <v>0</v>
      </c>
      <c r="J10" s="4" t="s">
        <v>15</v>
      </c>
      <c r="K10" s="33">
        <v>0</v>
      </c>
      <c r="L10" s="4" t="s">
        <v>15</v>
      </c>
      <c r="M10" s="33">
        <v>0</v>
      </c>
      <c r="N10" s="4" t="s">
        <v>15</v>
      </c>
      <c r="O10" s="33">
        <v>0</v>
      </c>
      <c r="P10" s="7" t="s">
        <v>15</v>
      </c>
      <c r="Q10" s="33">
        <v>0</v>
      </c>
      <c r="R10" s="7" t="s">
        <v>15</v>
      </c>
      <c r="S10" s="110"/>
      <c r="T10" s="111"/>
      <c r="U10" s="111"/>
      <c r="V10" s="112"/>
    </row>
    <row r="11" spans="1:22" ht="15.75" thickBot="1" x14ac:dyDescent="0.3">
      <c r="A11" s="2" t="s">
        <v>16</v>
      </c>
      <c r="B11" s="2"/>
      <c r="C11" s="2"/>
      <c r="D11" s="2"/>
      <c r="E11" s="2"/>
      <c r="F11" s="2"/>
      <c r="G11" s="8">
        <f>(G7*(G9+G10))/100</f>
        <v>0</v>
      </c>
      <c r="H11" s="2" t="s">
        <v>13</v>
      </c>
      <c r="I11" s="8">
        <f>(I7*(I9+I10))/100</f>
        <v>0</v>
      </c>
      <c r="J11" s="2" t="s">
        <v>13</v>
      </c>
      <c r="K11" s="8">
        <f>(K7*(K9+K10))/100</f>
        <v>0</v>
      </c>
      <c r="L11" s="2" t="s">
        <v>13</v>
      </c>
      <c r="M11" s="8">
        <f>(M7*(M9+M10))/100</f>
        <v>0</v>
      </c>
      <c r="N11" s="2" t="s">
        <v>13</v>
      </c>
      <c r="O11" s="8">
        <f>(O7*(O9+O10))/100</f>
        <v>14</v>
      </c>
      <c r="P11" s="9" t="s">
        <v>13</v>
      </c>
      <c r="Q11" s="8">
        <f>(Q7*(Q9+Q10))/100</f>
        <v>0</v>
      </c>
      <c r="R11" s="9" t="s">
        <v>13</v>
      </c>
      <c r="S11" s="113"/>
      <c r="T11" s="114"/>
      <c r="U11" s="114"/>
      <c r="V11" s="115"/>
    </row>
    <row r="12" spans="1:22" x14ac:dyDescent="0.25">
      <c r="A12" s="36" t="s">
        <v>21</v>
      </c>
      <c r="B12" s="4" t="s">
        <v>39</v>
      </c>
      <c r="C12" s="42">
        <v>43245</v>
      </c>
      <c r="D12" s="35" t="s">
        <v>40</v>
      </c>
      <c r="E12" s="42">
        <v>43301</v>
      </c>
      <c r="F12" s="4" t="s">
        <v>41</v>
      </c>
      <c r="G12" s="6">
        <f>IF(G13&gt;0,$E12-$C12,0)</f>
        <v>56</v>
      </c>
      <c r="H12" s="4"/>
      <c r="I12" s="6">
        <f>IF(I13&gt;0,$E12-$C12,0)</f>
        <v>56</v>
      </c>
      <c r="J12" s="4"/>
      <c r="K12" s="6">
        <f>IF(K13&gt;0,$E12-$C12,0)</f>
        <v>56</v>
      </c>
      <c r="L12" s="4"/>
      <c r="M12" s="6">
        <f>IF(M13&gt;0,$E12-$C12,0)</f>
        <v>56</v>
      </c>
      <c r="N12" s="4"/>
      <c r="O12" s="6">
        <f>IF(O13&gt;0,$E12-$C12,0)</f>
        <v>0</v>
      </c>
      <c r="P12" s="7"/>
      <c r="Q12" s="6">
        <f>IF(Q13&gt;0,$E12-$C12,0)</f>
        <v>0</v>
      </c>
      <c r="R12" s="7"/>
      <c r="S12" s="107" t="s">
        <v>55</v>
      </c>
      <c r="T12" s="108"/>
      <c r="U12" s="108"/>
      <c r="V12" s="109"/>
    </row>
    <row r="13" spans="1:22" x14ac:dyDescent="0.25">
      <c r="A13" s="4" t="s">
        <v>42</v>
      </c>
      <c r="B13" s="4"/>
      <c r="C13" s="4"/>
      <c r="D13" s="4"/>
      <c r="E13" s="4"/>
      <c r="F13" s="4"/>
      <c r="G13" s="38">
        <v>20</v>
      </c>
      <c r="H13" s="4"/>
      <c r="I13" s="38">
        <v>20</v>
      </c>
      <c r="J13" s="4"/>
      <c r="K13" s="38">
        <v>20</v>
      </c>
      <c r="L13" s="4"/>
      <c r="M13" s="38">
        <v>10</v>
      </c>
      <c r="N13" s="4"/>
      <c r="O13" s="38">
        <v>0</v>
      </c>
      <c r="P13" s="7"/>
      <c r="Q13" s="38">
        <v>0</v>
      </c>
      <c r="R13" s="7"/>
      <c r="S13" s="110"/>
      <c r="T13" s="111"/>
      <c r="U13" s="111"/>
      <c r="V13" s="112"/>
    </row>
    <row r="14" spans="1:22" x14ac:dyDescent="0.25">
      <c r="A14" s="6" t="s">
        <v>43</v>
      </c>
      <c r="B14" s="4"/>
      <c r="C14" s="4"/>
      <c r="D14" s="4"/>
      <c r="E14" s="4"/>
      <c r="F14" s="4"/>
      <c r="G14" s="38">
        <v>30</v>
      </c>
      <c r="H14" s="4" t="s">
        <v>15</v>
      </c>
      <c r="I14" s="38">
        <v>0</v>
      </c>
      <c r="J14" s="4" t="s">
        <v>15</v>
      </c>
      <c r="K14" s="38">
        <v>0</v>
      </c>
      <c r="L14" s="4" t="s">
        <v>15</v>
      </c>
      <c r="M14" s="38">
        <v>50</v>
      </c>
      <c r="N14" s="4" t="s">
        <v>15</v>
      </c>
      <c r="O14" s="38">
        <v>0</v>
      </c>
      <c r="P14" s="7" t="s">
        <v>15</v>
      </c>
      <c r="Q14" s="38">
        <v>0</v>
      </c>
      <c r="R14" s="7" t="s">
        <v>15</v>
      </c>
      <c r="S14" s="110"/>
      <c r="T14" s="111"/>
      <c r="U14" s="111"/>
      <c r="V14" s="112"/>
    </row>
    <row r="15" spans="1:22" x14ac:dyDescent="0.25">
      <c r="A15" s="4" t="s">
        <v>44</v>
      </c>
      <c r="B15" s="4"/>
      <c r="C15" s="4"/>
      <c r="D15" s="4"/>
      <c r="E15" s="4"/>
      <c r="F15" s="4"/>
      <c r="G15" s="33">
        <v>0</v>
      </c>
      <c r="H15" s="4" t="s">
        <v>15</v>
      </c>
      <c r="I15" s="33">
        <v>0</v>
      </c>
      <c r="J15" s="4" t="s">
        <v>15</v>
      </c>
      <c r="K15" s="33">
        <v>0</v>
      </c>
      <c r="L15" s="4" t="s">
        <v>15</v>
      </c>
      <c r="M15" s="33">
        <v>0</v>
      </c>
      <c r="N15" s="4" t="s">
        <v>15</v>
      </c>
      <c r="O15" s="33">
        <v>0</v>
      </c>
      <c r="P15" s="7" t="s">
        <v>15</v>
      </c>
      <c r="Q15" s="33">
        <v>0</v>
      </c>
      <c r="R15" s="7" t="s">
        <v>15</v>
      </c>
      <c r="S15" s="110"/>
      <c r="T15" s="111"/>
      <c r="U15" s="111"/>
      <c r="V15" s="112"/>
    </row>
    <row r="16" spans="1:22" ht="15.75" thickBot="1" x14ac:dyDescent="0.3">
      <c r="A16" s="2" t="s">
        <v>16</v>
      </c>
      <c r="B16" s="2"/>
      <c r="C16" s="2"/>
      <c r="D16" s="2"/>
      <c r="E16" s="2"/>
      <c r="F16" s="2"/>
      <c r="G16" s="8">
        <f>(G12*(G14+G15))/100</f>
        <v>16.8</v>
      </c>
      <c r="H16" s="2" t="s">
        <v>13</v>
      </c>
      <c r="I16" s="8">
        <f>(I12*(I14+I15))/100</f>
        <v>0</v>
      </c>
      <c r="J16" s="2" t="s">
        <v>13</v>
      </c>
      <c r="K16" s="8">
        <f>(K12*(K14+K15))/100</f>
        <v>0</v>
      </c>
      <c r="L16" s="2" t="s">
        <v>13</v>
      </c>
      <c r="M16" s="8">
        <f>(M12*(M14+M15))/100</f>
        <v>28</v>
      </c>
      <c r="N16" s="2" t="s">
        <v>13</v>
      </c>
      <c r="O16" s="8">
        <f>(O12*(O14+O15))/100</f>
        <v>0</v>
      </c>
      <c r="P16" s="9" t="s">
        <v>13</v>
      </c>
      <c r="Q16" s="8">
        <f>(Q12*(Q14+Q15))/100</f>
        <v>0</v>
      </c>
      <c r="R16" s="9" t="s">
        <v>13</v>
      </c>
      <c r="S16" s="113"/>
      <c r="T16" s="114"/>
      <c r="U16" s="114"/>
      <c r="V16" s="115"/>
    </row>
    <row r="17" spans="1:22" x14ac:dyDescent="0.25">
      <c r="A17" s="36" t="s">
        <v>22</v>
      </c>
      <c r="B17" s="4" t="s">
        <v>39</v>
      </c>
      <c r="C17" s="42">
        <v>43302</v>
      </c>
      <c r="D17" s="35" t="s">
        <v>40</v>
      </c>
      <c r="E17" s="42">
        <v>43344</v>
      </c>
      <c r="F17" s="4" t="s">
        <v>41</v>
      </c>
      <c r="G17" s="6">
        <f>IF(G18&gt;0,$E17-$C17,0)</f>
        <v>42</v>
      </c>
      <c r="H17" s="4"/>
      <c r="I17" s="6">
        <f>IF(I18&gt;0,$E17-$C17,0)</f>
        <v>42</v>
      </c>
      <c r="J17" s="4"/>
      <c r="K17" s="6">
        <f>IF(K18&gt;0,$E17-$C17,0)</f>
        <v>42</v>
      </c>
      <c r="L17" s="4"/>
      <c r="M17" s="6">
        <f>IF(M18&gt;0,$E17-$C17,0)</f>
        <v>42</v>
      </c>
      <c r="N17" s="4"/>
      <c r="O17" s="6">
        <f>IF(O18&gt;0,$E17-$C17,0)</f>
        <v>0</v>
      </c>
      <c r="P17" s="7"/>
      <c r="Q17" s="6">
        <v>0</v>
      </c>
      <c r="R17" s="7"/>
      <c r="S17" s="107" t="s">
        <v>56</v>
      </c>
      <c r="T17" s="108"/>
      <c r="U17" s="108"/>
      <c r="V17" s="109"/>
    </row>
    <row r="18" spans="1:22" x14ac:dyDescent="0.25">
      <c r="A18" s="4" t="s">
        <v>42</v>
      </c>
      <c r="B18" s="4"/>
      <c r="C18" s="4"/>
      <c r="D18" s="4"/>
      <c r="E18" s="4"/>
      <c r="F18" s="4"/>
      <c r="G18" s="38">
        <v>18</v>
      </c>
      <c r="H18" s="4"/>
      <c r="I18" s="38">
        <v>20</v>
      </c>
      <c r="J18" s="4"/>
      <c r="K18" s="38">
        <v>10</v>
      </c>
      <c r="L18" s="4"/>
      <c r="M18" s="38">
        <v>15</v>
      </c>
      <c r="N18" s="4"/>
      <c r="O18" s="38">
        <v>0</v>
      </c>
      <c r="P18" s="7"/>
      <c r="Q18" s="38">
        <v>0</v>
      </c>
      <c r="R18" s="7"/>
      <c r="S18" s="110"/>
      <c r="T18" s="111"/>
      <c r="U18" s="111"/>
      <c r="V18" s="112"/>
    </row>
    <row r="19" spans="1:22" x14ac:dyDescent="0.25">
      <c r="A19" s="6" t="s">
        <v>43</v>
      </c>
      <c r="B19" s="4"/>
      <c r="C19" s="4"/>
      <c r="D19" s="4"/>
      <c r="E19" s="4"/>
      <c r="F19" s="4"/>
      <c r="G19" s="38">
        <v>20</v>
      </c>
      <c r="H19" s="4" t="s">
        <v>15</v>
      </c>
      <c r="I19" s="38">
        <v>0</v>
      </c>
      <c r="J19" s="4" t="s">
        <v>15</v>
      </c>
      <c r="K19" s="38">
        <v>0</v>
      </c>
      <c r="L19" s="4" t="s">
        <v>15</v>
      </c>
      <c r="M19" s="38">
        <v>25</v>
      </c>
      <c r="N19" s="4" t="s">
        <v>15</v>
      </c>
      <c r="O19" s="38">
        <v>0</v>
      </c>
      <c r="P19" s="7" t="s">
        <v>15</v>
      </c>
      <c r="Q19" s="38">
        <v>0</v>
      </c>
      <c r="R19" s="7" t="s">
        <v>15</v>
      </c>
      <c r="S19" s="110"/>
      <c r="T19" s="111"/>
      <c r="U19" s="111"/>
      <c r="V19" s="112"/>
    </row>
    <row r="20" spans="1:22" x14ac:dyDescent="0.25">
      <c r="A20" s="4" t="s">
        <v>44</v>
      </c>
      <c r="B20" s="4"/>
      <c r="C20" s="4"/>
      <c r="D20" s="4"/>
      <c r="E20" s="4"/>
      <c r="F20" s="4"/>
      <c r="G20" s="33">
        <v>80</v>
      </c>
      <c r="H20" s="4" t="s">
        <v>15</v>
      </c>
      <c r="I20" s="33">
        <v>0</v>
      </c>
      <c r="J20" s="4" t="s">
        <v>15</v>
      </c>
      <c r="K20" s="33">
        <v>100</v>
      </c>
      <c r="L20" s="4" t="s">
        <v>15</v>
      </c>
      <c r="M20" s="33">
        <v>50</v>
      </c>
      <c r="N20" s="4" t="s">
        <v>15</v>
      </c>
      <c r="O20" s="33">
        <v>0</v>
      </c>
      <c r="P20" s="7" t="s">
        <v>15</v>
      </c>
      <c r="Q20" s="33">
        <v>0</v>
      </c>
      <c r="R20" s="7" t="s">
        <v>15</v>
      </c>
      <c r="S20" s="110"/>
      <c r="T20" s="111"/>
      <c r="U20" s="111"/>
      <c r="V20" s="112"/>
    </row>
    <row r="21" spans="1:22" ht="15.75" thickBot="1" x14ac:dyDescent="0.3">
      <c r="A21" s="2" t="s">
        <v>16</v>
      </c>
      <c r="B21" s="2"/>
      <c r="C21" s="2"/>
      <c r="D21" s="2"/>
      <c r="E21" s="2"/>
      <c r="F21" s="2"/>
      <c r="G21" s="8">
        <f>(G17*(G19+G20))/100</f>
        <v>42</v>
      </c>
      <c r="H21" s="2" t="s">
        <v>13</v>
      </c>
      <c r="I21" s="8">
        <f>(I17*(I19+I20))/100</f>
        <v>0</v>
      </c>
      <c r="J21" s="2" t="s">
        <v>13</v>
      </c>
      <c r="K21" s="8">
        <f>(K17*(K19+K20))/100</f>
        <v>42</v>
      </c>
      <c r="L21" s="2" t="s">
        <v>13</v>
      </c>
      <c r="M21" s="8">
        <f>(M17*(M19+M20))/100</f>
        <v>31.5</v>
      </c>
      <c r="N21" s="2" t="s">
        <v>13</v>
      </c>
      <c r="O21" s="8">
        <f>(O17*(O19+O20))/100</f>
        <v>0</v>
      </c>
      <c r="P21" s="9" t="s">
        <v>13</v>
      </c>
      <c r="Q21" s="8">
        <f>(Q17*(Q19+Q20))/100</f>
        <v>0</v>
      </c>
      <c r="R21" s="9" t="s">
        <v>13</v>
      </c>
      <c r="S21" s="113"/>
      <c r="T21" s="114"/>
      <c r="U21" s="114"/>
      <c r="V21" s="115"/>
    </row>
    <row r="22" spans="1:22" x14ac:dyDescent="0.25">
      <c r="A22" s="36" t="s">
        <v>45</v>
      </c>
      <c r="B22" s="4" t="s">
        <v>39</v>
      </c>
      <c r="C22" s="42">
        <v>43345</v>
      </c>
      <c r="D22" s="35" t="s">
        <v>40</v>
      </c>
      <c r="E22" s="42">
        <v>43358</v>
      </c>
      <c r="F22" s="4" t="s">
        <v>41</v>
      </c>
      <c r="G22" s="6">
        <f>IF(G23&gt;0,$E22-$C22,0)</f>
        <v>13</v>
      </c>
      <c r="H22" s="4"/>
      <c r="I22" s="6">
        <f>IF(I23&gt;0,$E22-$C22,0)</f>
        <v>13</v>
      </c>
      <c r="J22" s="4"/>
      <c r="K22" s="6">
        <f>IF(K23&gt;0,$E22-$C22,0)</f>
        <v>13</v>
      </c>
      <c r="L22" s="4"/>
      <c r="M22" s="6">
        <f>IF(M23&gt;0,$E22-$C22,0)</f>
        <v>13</v>
      </c>
      <c r="N22" s="4"/>
      <c r="O22" s="6">
        <f>IF(O23&gt;0,$E22-$C22,0)</f>
        <v>0</v>
      </c>
      <c r="P22" s="7"/>
      <c r="Q22" s="6">
        <f>IF(Q23&gt;0,$E22-$C22,0)</f>
        <v>0</v>
      </c>
      <c r="R22" s="7"/>
      <c r="S22" s="107" t="s">
        <v>57</v>
      </c>
      <c r="T22" s="108"/>
      <c r="U22" s="108"/>
      <c r="V22" s="109"/>
    </row>
    <row r="23" spans="1:22" x14ac:dyDescent="0.25">
      <c r="A23" s="4" t="s">
        <v>42</v>
      </c>
      <c r="B23" s="4"/>
      <c r="C23" s="4"/>
      <c r="D23" s="4"/>
      <c r="E23" s="4"/>
      <c r="F23" s="4"/>
      <c r="G23" s="38">
        <v>16</v>
      </c>
      <c r="H23" s="4"/>
      <c r="I23" s="38">
        <v>20</v>
      </c>
      <c r="J23" s="4"/>
      <c r="K23" s="38">
        <v>10</v>
      </c>
      <c r="L23" s="4"/>
      <c r="M23" s="38">
        <v>15</v>
      </c>
      <c r="N23" s="4"/>
      <c r="O23" s="38">
        <v>0</v>
      </c>
      <c r="P23" s="7"/>
      <c r="Q23" s="38">
        <v>0</v>
      </c>
      <c r="R23" s="7"/>
      <c r="S23" s="110"/>
      <c r="T23" s="111"/>
      <c r="U23" s="111"/>
      <c r="V23" s="112"/>
    </row>
    <row r="24" spans="1:22" x14ac:dyDescent="0.25">
      <c r="A24" s="6" t="s">
        <v>43</v>
      </c>
      <c r="B24" s="4"/>
      <c r="C24" s="4"/>
      <c r="D24" s="4"/>
      <c r="E24" s="4"/>
      <c r="F24" s="4"/>
      <c r="G24" s="38">
        <v>15</v>
      </c>
      <c r="H24" s="4" t="s">
        <v>15</v>
      </c>
      <c r="I24" s="38">
        <v>0</v>
      </c>
      <c r="J24" s="4" t="s">
        <v>15</v>
      </c>
      <c r="K24" s="38">
        <v>0</v>
      </c>
      <c r="L24" s="4" t="s">
        <v>15</v>
      </c>
      <c r="M24" s="38">
        <v>25</v>
      </c>
      <c r="N24" s="4" t="s">
        <v>15</v>
      </c>
      <c r="O24" s="38">
        <v>0</v>
      </c>
      <c r="P24" s="7" t="s">
        <v>15</v>
      </c>
      <c r="Q24" s="38">
        <v>0</v>
      </c>
      <c r="R24" s="7" t="s">
        <v>15</v>
      </c>
      <c r="S24" s="110"/>
      <c r="T24" s="111"/>
      <c r="U24" s="111"/>
      <c r="V24" s="112"/>
    </row>
    <row r="25" spans="1:22" x14ac:dyDescent="0.25">
      <c r="A25" s="4" t="s">
        <v>44</v>
      </c>
      <c r="B25" s="4"/>
      <c r="C25" s="4"/>
      <c r="D25" s="4"/>
      <c r="E25" s="4"/>
      <c r="F25" s="4"/>
      <c r="G25" s="33">
        <v>75</v>
      </c>
      <c r="H25" s="4" t="s">
        <v>15</v>
      </c>
      <c r="I25" s="33">
        <v>0</v>
      </c>
      <c r="J25" s="4" t="s">
        <v>15</v>
      </c>
      <c r="K25" s="33">
        <v>50</v>
      </c>
      <c r="L25" s="4" t="s">
        <v>15</v>
      </c>
      <c r="M25" s="33">
        <v>10</v>
      </c>
      <c r="N25" s="4" t="s">
        <v>15</v>
      </c>
      <c r="O25" s="33">
        <v>0</v>
      </c>
      <c r="P25" s="7" t="s">
        <v>15</v>
      </c>
      <c r="Q25" s="33">
        <v>0</v>
      </c>
      <c r="R25" s="7" t="s">
        <v>15</v>
      </c>
      <c r="S25" s="110"/>
      <c r="T25" s="111"/>
      <c r="U25" s="111"/>
      <c r="V25" s="112"/>
    </row>
    <row r="26" spans="1:22" ht="15.75" thickBot="1" x14ac:dyDescent="0.3">
      <c r="A26" s="2" t="s">
        <v>16</v>
      </c>
      <c r="B26" s="2"/>
      <c r="C26" s="2"/>
      <c r="D26" s="2"/>
      <c r="E26" s="2"/>
      <c r="F26" s="2"/>
      <c r="G26" s="8">
        <f>(G22*(G24+G25))/100</f>
        <v>11.7</v>
      </c>
      <c r="H26" s="2" t="s">
        <v>13</v>
      </c>
      <c r="I26" s="8">
        <f>(I22*(I24+I25))/100</f>
        <v>0</v>
      </c>
      <c r="J26" s="2" t="s">
        <v>13</v>
      </c>
      <c r="K26" s="8">
        <f>(K22*(K24+K25))/100</f>
        <v>6.5</v>
      </c>
      <c r="L26" s="2" t="s">
        <v>13</v>
      </c>
      <c r="M26" s="8">
        <f>(M22*(M24+M25))/100</f>
        <v>4.55</v>
      </c>
      <c r="N26" s="2" t="s">
        <v>13</v>
      </c>
      <c r="O26" s="8">
        <f>(O22*(O24+O25))/100</f>
        <v>0</v>
      </c>
      <c r="P26" s="9" t="s">
        <v>13</v>
      </c>
      <c r="Q26" s="8">
        <f>(Q22*(Q24+Q25))/100</f>
        <v>0</v>
      </c>
      <c r="R26" s="9" t="s">
        <v>13</v>
      </c>
      <c r="S26" s="113"/>
      <c r="T26" s="114"/>
      <c r="U26" s="114"/>
      <c r="V26" s="115"/>
    </row>
    <row r="27" spans="1:22" x14ac:dyDescent="0.25">
      <c r="A27" s="36" t="s">
        <v>46</v>
      </c>
      <c r="B27" s="4" t="s">
        <v>39</v>
      </c>
      <c r="C27" s="42">
        <v>43359</v>
      </c>
      <c r="D27" s="35" t="s">
        <v>40</v>
      </c>
      <c r="E27" s="42">
        <v>43388</v>
      </c>
      <c r="F27" s="4" t="s">
        <v>41</v>
      </c>
      <c r="G27" s="6">
        <f>IF(G28&gt;0,$E27-$C27,0)</f>
        <v>29</v>
      </c>
      <c r="H27" s="4"/>
      <c r="I27" s="6">
        <f>IF(I28&gt;0,$E27-$C27,0)</f>
        <v>29</v>
      </c>
      <c r="J27" s="4"/>
      <c r="K27" s="6">
        <f>IF(K28&gt;0,$E27-$C27,0)</f>
        <v>29</v>
      </c>
      <c r="L27" s="4"/>
      <c r="M27" s="6">
        <f>IF(M28&gt;0,$E27-$C27,0)</f>
        <v>29</v>
      </c>
      <c r="N27" s="4"/>
      <c r="O27" s="6">
        <f>IF(O28&gt;0,$E27-$C27,0)</f>
        <v>0</v>
      </c>
      <c r="P27" s="7"/>
      <c r="Q27" s="6">
        <f>IF(Q28&gt;0,$E27-$C27,0)</f>
        <v>0</v>
      </c>
      <c r="R27" s="7"/>
      <c r="S27" s="107" t="s">
        <v>58</v>
      </c>
      <c r="T27" s="108"/>
      <c r="U27" s="108"/>
      <c r="V27" s="109"/>
    </row>
    <row r="28" spans="1:22" x14ac:dyDescent="0.25">
      <c r="A28" s="4" t="s">
        <v>42</v>
      </c>
      <c r="B28" s="4"/>
      <c r="C28" s="4"/>
      <c r="D28" s="4"/>
      <c r="E28" s="4"/>
      <c r="F28" s="4"/>
      <c r="G28" s="38">
        <v>18</v>
      </c>
      <c r="H28" s="4"/>
      <c r="I28" s="38">
        <v>20</v>
      </c>
      <c r="J28" s="4"/>
      <c r="K28" s="38">
        <v>10</v>
      </c>
      <c r="L28" s="4"/>
      <c r="M28" s="38">
        <v>15</v>
      </c>
      <c r="N28" s="4"/>
      <c r="O28" s="38">
        <v>0</v>
      </c>
      <c r="P28" s="7"/>
      <c r="Q28" s="38">
        <v>0</v>
      </c>
      <c r="R28" s="7"/>
      <c r="S28" s="110"/>
      <c r="T28" s="111"/>
      <c r="U28" s="111"/>
      <c r="V28" s="112"/>
    </row>
    <row r="29" spans="1:22" x14ac:dyDescent="0.25">
      <c r="A29" s="6" t="s">
        <v>43</v>
      </c>
      <c r="B29" s="4"/>
      <c r="C29" s="4"/>
      <c r="D29" s="4"/>
      <c r="E29" s="4"/>
      <c r="F29" s="4"/>
      <c r="G29" s="38">
        <v>10</v>
      </c>
      <c r="H29" s="4" t="s">
        <v>15</v>
      </c>
      <c r="I29" s="38">
        <v>100</v>
      </c>
      <c r="J29" s="4" t="s">
        <v>15</v>
      </c>
      <c r="K29" s="38">
        <v>0</v>
      </c>
      <c r="L29" s="4" t="s">
        <v>15</v>
      </c>
      <c r="M29" s="38">
        <v>10</v>
      </c>
      <c r="N29" s="4" t="s">
        <v>15</v>
      </c>
      <c r="O29" s="38">
        <v>0</v>
      </c>
      <c r="P29" s="7" t="s">
        <v>15</v>
      </c>
      <c r="Q29" s="38">
        <v>0</v>
      </c>
      <c r="R29" s="7" t="s">
        <v>15</v>
      </c>
      <c r="S29" s="110"/>
      <c r="T29" s="111"/>
      <c r="U29" s="111"/>
      <c r="V29" s="112"/>
    </row>
    <row r="30" spans="1:22" x14ac:dyDescent="0.25">
      <c r="A30" s="4" t="s">
        <v>44</v>
      </c>
      <c r="B30" s="4"/>
      <c r="C30" s="4"/>
      <c r="D30" s="4"/>
      <c r="E30" s="4"/>
      <c r="F30" s="4"/>
      <c r="G30" s="33">
        <v>60</v>
      </c>
      <c r="H30" s="4" t="s">
        <v>15</v>
      </c>
      <c r="I30" s="33">
        <v>0</v>
      </c>
      <c r="J30" s="4" t="s">
        <v>15</v>
      </c>
      <c r="K30" s="33">
        <v>30</v>
      </c>
      <c r="L30" s="4" t="s">
        <v>15</v>
      </c>
      <c r="M30" s="33">
        <v>20</v>
      </c>
      <c r="N30" s="4" t="s">
        <v>15</v>
      </c>
      <c r="O30" s="33">
        <v>0</v>
      </c>
      <c r="P30" s="7" t="s">
        <v>15</v>
      </c>
      <c r="Q30" s="33">
        <v>0</v>
      </c>
      <c r="R30" s="7" t="s">
        <v>15</v>
      </c>
      <c r="S30" s="110"/>
      <c r="T30" s="111"/>
      <c r="U30" s="111"/>
      <c r="V30" s="112"/>
    </row>
    <row r="31" spans="1:22" ht="15.75" thickBot="1" x14ac:dyDescent="0.3">
      <c r="A31" s="2" t="s">
        <v>16</v>
      </c>
      <c r="B31" s="2"/>
      <c r="C31" s="2"/>
      <c r="D31" s="2"/>
      <c r="E31" s="2"/>
      <c r="F31" s="2"/>
      <c r="G31" s="8">
        <f>(G27*(G29+G30))/100</f>
        <v>20.3</v>
      </c>
      <c r="H31" s="2" t="s">
        <v>13</v>
      </c>
      <c r="I31" s="8">
        <f>(I27*(I29+I30))/100</f>
        <v>29</v>
      </c>
      <c r="J31" s="2" t="s">
        <v>13</v>
      </c>
      <c r="K31" s="8">
        <f>(K27*(K29+K30))/100</f>
        <v>8.6999999999999993</v>
      </c>
      <c r="L31" s="2" t="s">
        <v>13</v>
      </c>
      <c r="M31" s="8">
        <f>(M27*(M29+M30))/100</f>
        <v>8.6999999999999993</v>
      </c>
      <c r="N31" s="2" t="s">
        <v>13</v>
      </c>
      <c r="O31" s="8">
        <f>(O27*(O29+O30))/100</f>
        <v>0</v>
      </c>
      <c r="P31" s="9" t="s">
        <v>13</v>
      </c>
      <c r="Q31" s="8">
        <f>(Q27*(Q29+Q30))/100</f>
        <v>0</v>
      </c>
      <c r="R31" s="9" t="s">
        <v>13</v>
      </c>
      <c r="S31" s="113"/>
      <c r="T31" s="114"/>
      <c r="U31" s="114"/>
      <c r="V31" s="115"/>
    </row>
    <row r="32" spans="1:22" x14ac:dyDescent="0.25">
      <c r="A32" s="36" t="s">
        <v>47</v>
      </c>
      <c r="B32" s="4" t="s">
        <v>39</v>
      </c>
      <c r="C32" s="42">
        <v>43358</v>
      </c>
      <c r="D32" s="35" t="s">
        <v>40</v>
      </c>
      <c r="E32" s="42">
        <v>43388</v>
      </c>
      <c r="F32" s="4" t="s">
        <v>41</v>
      </c>
      <c r="G32" s="6">
        <f>IF(G33&gt;0,$E32-$C32,0)</f>
        <v>0</v>
      </c>
      <c r="H32" s="4"/>
      <c r="I32" s="6">
        <f>IF(I33&gt;0,$E32-$C32,0)</f>
        <v>30</v>
      </c>
      <c r="J32" s="4"/>
      <c r="K32" s="6">
        <f>IF(K33&gt;0,$E32-$C32,0)</f>
        <v>0</v>
      </c>
      <c r="L32" s="4"/>
      <c r="M32" s="6">
        <f>IF(M33&gt;0,$E32-$C32,0)</f>
        <v>0</v>
      </c>
      <c r="N32" s="4"/>
      <c r="O32" s="6">
        <f>IF(O33&gt;0,$E32-$C32,0)</f>
        <v>30</v>
      </c>
      <c r="P32" s="7"/>
      <c r="Q32" s="6">
        <f>IF(Q33&gt;0,$E32-$C32,0)</f>
        <v>30</v>
      </c>
      <c r="R32" s="7"/>
      <c r="S32" s="107" t="s">
        <v>59</v>
      </c>
      <c r="T32" s="108"/>
      <c r="U32" s="108"/>
      <c r="V32" s="109"/>
    </row>
    <row r="33" spans="1:22" x14ac:dyDescent="0.25">
      <c r="A33" s="4" t="s">
        <v>42</v>
      </c>
      <c r="B33" s="4"/>
      <c r="C33" s="4"/>
      <c r="D33" s="4"/>
      <c r="E33" s="4"/>
      <c r="F33" s="4"/>
      <c r="G33" s="38">
        <v>0</v>
      </c>
      <c r="H33" s="4"/>
      <c r="I33" s="38">
        <v>20</v>
      </c>
      <c r="J33" s="4"/>
      <c r="K33" s="38">
        <v>0</v>
      </c>
      <c r="L33" s="4"/>
      <c r="M33" s="38">
        <v>0</v>
      </c>
      <c r="N33" s="4"/>
      <c r="O33" s="38">
        <v>90</v>
      </c>
      <c r="P33" s="7"/>
      <c r="Q33" s="38">
        <v>5</v>
      </c>
      <c r="R33" s="7"/>
      <c r="S33" s="110"/>
      <c r="T33" s="111"/>
      <c r="U33" s="111"/>
      <c r="V33" s="112"/>
    </row>
    <row r="34" spans="1:22" x14ac:dyDescent="0.25">
      <c r="A34" s="6" t="s">
        <v>43</v>
      </c>
      <c r="B34" s="4"/>
      <c r="C34" s="4"/>
      <c r="D34" s="4"/>
      <c r="E34" s="4"/>
      <c r="F34" s="4"/>
      <c r="G34" s="38">
        <v>0</v>
      </c>
      <c r="H34" s="4" t="s">
        <v>15</v>
      </c>
      <c r="I34" s="38">
        <v>20</v>
      </c>
      <c r="J34" s="4" t="s">
        <v>15</v>
      </c>
      <c r="K34" s="38">
        <v>0</v>
      </c>
      <c r="L34" s="4" t="s">
        <v>15</v>
      </c>
      <c r="M34" s="38">
        <v>0</v>
      </c>
      <c r="N34" s="4" t="s">
        <v>15</v>
      </c>
      <c r="O34" s="38">
        <v>70</v>
      </c>
      <c r="P34" s="7" t="s">
        <v>15</v>
      </c>
      <c r="Q34" s="38">
        <v>70</v>
      </c>
      <c r="R34" s="7" t="s">
        <v>15</v>
      </c>
      <c r="S34" s="110"/>
      <c r="T34" s="111"/>
      <c r="U34" s="111"/>
      <c r="V34" s="112"/>
    </row>
    <row r="35" spans="1:22" x14ac:dyDescent="0.25">
      <c r="A35" s="4" t="s">
        <v>44</v>
      </c>
      <c r="B35" s="4"/>
      <c r="C35" s="4"/>
      <c r="D35" s="4"/>
      <c r="E35" s="4"/>
      <c r="F35" s="4"/>
      <c r="G35" s="33">
        <v>0</v>
      </c>
      <c r="H35" s="4" t="s">
        <v>15</v>
      </c>
      <c r="I35" s="33">
        <v>50</v>
      </c>
      <c r="J35" s="4" t="s">
        <v>15</v>
      </c>
      <c r="K35" s="33">
        <v>0</v>
      </c>
      <c r="L35" s="4" t="s">
        <v>15</v>
      </c>
      <c r="M35" s="33">
        <v>0</v>
      </c>
      <c r="N35" s="4" t="s">
        <v>15</v>
      </c>
      <c r="O35" s="33">
        <v>10</v>
      </c>
      <c r="P35" s="7" t="s">
        <v>15</v>
      </c>
      <c r="Q35" s="33">
        <v>10</v>
      </c>
      <c r="R35" s="7" t="s">
        <v>15</v>
      </c>
      <c r="S35" s="110"/>
      <c r="T35" s="111"/>
      <c r="U35" s="111"/>
      <c r="V35" s="112"/>
    </row>
    <row r="36" spans="1:22" ht="15.75" thickBot="1" x14ac:dyDescent="0.3">
      <c r="A36" s="2" t="s">
        <v>16</v>
      </c>
      <c r="B36" s="2"/>
      <c r="C36" s="2"/>
      <c r="D36" s="2"/>
      <c r="E36" s="2"/>
      <c r="F36" s="2"/>
      <c r="G36" s="8">
        <f>(G32*(G34+G35))/100</f>
        <v>0</v>
      </c>
      <c r="H36" s="2" t="s">
        <v>13</v>
      </c>
      <c r="I36" s="8">
        <f>(I32*(I34+I35))/100</f>
        <v>21</v>
      </c>
      <c r="J36" s="2" t="s">
        <v>13</v>
      </c>
      <c r="K36" s="8">
        <f>(K32*(K34+K35))/100</f>
        <v>0</v>
      </c>
      <c r="L36" s="2" t="s">
        <v>13</v>
      </c>
      <c r="M36" s="8">
        <f>(M32*(M34+M35))/100</f>
        <v>0</v>
      </c>
      <c r="N36" s="2" t="s">
        <v>13</v>
      </c>
      <c r="O36" s="8">
        <f>(O32*(O34+O35))/100</f>
        <v>24</v>
      </c>
      <c r="P36" s="9" t="s">
        <v>13</v>
      </c>
      <c r="Q36" s="8">
        <f>(Q32*(Q34+Q35))/100</f>
        <v>24</v>
      </c>
      <c r="R36" s="9" t="s">
        <v>13</v>
      </c>
      <c r="S36" s="113"/>
      <c r="T36" s="114"/>
      <c r="U36" s="114"/>
      <c r="V36" s="115"/>
    </row>
    <row r="37" spans="1:22" ht="25.5" customHeight="1" x14ac:dyDescent="0.25">
      <c r="A37" s="4" t="s">
        <v>48</v>
      </c>
      <c r="B37" s="4"/>
      <c r="C37" s="4"/>
      <c r="D37" s="4"/>
      <c r="E37" s="4"/>
      <c r="F37" s="4"/>
      <c r="G37" s="41">
        <f>SUM(G11,G16,G21,G26,G31,G36)</f>
        <v>90.8</v>
      </c>
      <c r="H37" s="43"/>
      <c r="I37" s="41">
        <f>SUM(I11,I16,I21,I26,I31,I36)</f>
        <v>50</v>
      </c>
      <c r="J37" s="43"/>
      <c r="K37" s="41">
        <f>SUM(K11,K16,K21,K26,K31,K36)</f>
        <v>57.2</v>
      </c>
      <c r="L37" s="43"/>
      <c r="M37" s="41">
        <f>SUM(M11,M16,M21,M26,M31,M36)</f>
        <v>72.75</v>
      </c>
      <c r="N37" s="43"/>
      <c r="O37" s="41">
        <f>SUM(O11,O16,O21,O26,O31,O36)</f>
        <v>38</v>
      </c>
      <c r="P37" s="44"/>
      <c r="Q37" s="41">
        <f>SUM(Q11,Q16,Q21,Q26,Q31,Q36)</f>
        <v>24</v>
      </c>
      <c r="R37" s="44"/>
    </row>
    <row r="38" spans="1:22" ht="15.75" thickBot="1" x14ac:dyDescent="0.3">
      <c r="A38" s="48" t="s">
        <v>49</v>
      </c>
      <c r="B38" s="48"/>
      <c r="C38" s="48"/>
      <c r="D38" s="48"/>
      <c r="E38" s="48"/>
      <c r="F38" s="49"/>
      <c r="G38" s="50">
        <f>((G8*G11)+(G13*G16)+(G18*G21)+(G23*G26)+(G28*G31)+(G33*G36))/(G37+0.0000000001)</f>
        <v>18.112334801742168</v>
      </c>
      <c r="H38" s="51"/>
      <c r="I38" s="50">
        <f t="shared" ref="I38:O38" si="0">((I8*I11)+(I13*I16)+(I18*I21)+(I23*I26)+(I28*I31)+(I33*I36))/(I37+0.00000000000001)</f>
        <v>19.999999999999996</v>
      </c>
      <c r="J38" s="51"/>
      <c r="K38" s="50">
        <f t="shared" si="0"/>
        <v>9.9999999999999982</v>
      </c>
      <c r="L38" s="52"/>
      <c r="M38" s="50">
        <f t="shared" ref="M38" si="1">((M8*M11)+(M13*M16)+(M18*M21)+(M23*M26)+(M28*M31)+(M33*M36))/(M37+0.00000000000001)</f>
        <v>13.075601374570445</v>
      </c>
      <c r="N38" s="52"/>
      <c r="O38" s="51">
        <f t="shared" si="0"/>
        <v>93.684210526315766</v>
      </c>
      <c r="P38" s="53"/>
      <c r="Q38" s="51">
        <f t="shared" ref="Q38" si="2">((Q8*Q11)+(Q13*Q16)+(Q18*Q21)+(Q23*Q26)+(Q28*Q31)+(Q33*Q36))/(Q37+0.00000000000001)</f>
        <v>4.9999999999999982</v>
      </c>
      <c r="R38" s="53"/>
    </row>
    <row r="39" spans="1:22" ht="16.5" thickTop="1" thickBot="1" x14ac:dyDescent="0.3">
      <c r="A39" s="46" t="s">
        <v>50</v>
      </c>
      <c r="B39" s="46"/>
      <c r="C39" s="46"/>
      <c r="D39" s="46"/>
      <c r="E39" s="46"/>
      <c r="F39" s="47"/>
      <c r="G39" s="89">
        <f>SUM(G38,I38)</f>
        <v>38.112334801742165</v>
      </c>
      <c r="H39" s="90"/>
      <c r="I39" s="90"/>
      <c r="J39" s="91"/>
      <c r="K39" s="89">
        <f>SUM(K38,M38)</f>
        <v>23.075601374570443</v>
      </c>
      <c r="L39" s="90"/>
      <c r="M39" s="90"/>
      <c r="N39" s="91"/>
      <c r="O39" s="89">
        <f>O38</f>
        <v>93.684210526315766</v>
      </c>
      <c r="P39" s="90"/>
      <c r="Q39" s="56">
        <f>Q38</f>
        <v>4.9999999999999982</v>
      </c>
      <c r="R39" s="55"/>
      <c r="S39" s="92" t="s">
        <v>51</v>
      </c>
      <c r="T39" s="93"/>
      <c r="U39" s="93"/>
      <c r="V39" s="94"/>
    </row>
    <row r="40" spans="1:22" ht="17.25" thickTop="1" thickBot="1" x14ac:dyDescent="0.3">
      <c r="A40" s="46" t="s">
        <v>52</v>
      </c>
      <c r="B40" s="46"/>
      <c r="C40" s="46"/>
      <c r="D40" s="46"/>
      <c r="E40" s="46"/>
      <c r="F40" s="47"/>
      <c r="G40" s="98">
        <f>((G37*G38)+(I37*I38))/(G38+I38)</f>
        <v>69.389608738357865</v>
      </c>
      <c r="H40" s="99"/>
      <c r="I40" s="99"/>
      <c r="J40" s="100"/>
      <c r="K40" s="101">
        <f>((K37*K38)+(M37*M38))/(K38+M38)</f>
        <v>66.011280714817573</v>
      </c>
      <c r="L40" s="102"/>
      <c r="M40" s="102"/>
      <c r="N40" s="103"/>
      <c r="O40" s="101">
        <f>O37</f>
        <v>38</v>
      </c>
      <c r="P40" s="103"/>
      <c r="Q40" s="45">
        <f>Q37</f>
        <v>24</v>
      </c>
      <c r="R40" s="39"/>
      <c r="S40" s="95"/>
      <c r="T40" s="96"/>
      <c r="U40" s="96"/>
      <c r="V40" s="97"/>
    </row>
    <row r="41" spans="1:22" ht="16.5" customHeight="1" thickTop="1" x14ac:dyDescent="0.25">
      <c r="O41" s="37"/>
    </row>
    <row r="42" spans="1:22" ht="16.5" customHeight="1" x14ac:dyDescent="0.25"/>
    <row r="43" spans="1:22" ht="16.5" customHeight="1" x14ac:dyDescent="0.25"/>
    <row r="44" spans="1:22" x14ac:dyDescent="0.25">
      <c r="A44" s="20" t="s">
        <v>26</v>
      </c>
      <c r="B44" s="21" t="s">
        <v>27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2"/>
    </row>
    <row r="45" spans="1:22" x14ac:dyDescent="0.25">
      <c r="A45" s="23"/>
      <c r="B45" s="24" t="s">
        <v>28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22" x14ac:dyDescent="0.25">
      <c r="A46" s="23"/>
      <c r="B46" s="24" t="s">
        <v>29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  <row r="47" spans="1:22" x14ac:dyDescent="0.25">
      <c r="A47" s="27"/>
      <c r="B47" s="28" t="s">
        <v>53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</sheetData>
  <mergeCells count="25">
    <mergeCell ref="G40:J40"/>
    <mergeCell ref="M6:N6"/>
    <mergeCell ref="K40:N40"/>
    <mergeCell ref="K5:N5"/>
    <mergeCell ref="D5:F5"/>
    <mergeCell ref="G5:J5"/>
    <mergeCell ref="O40:P40"/>
    <mergeCell ref="S39:V40"/>
    <mergeCell ref="S7:V11"/>
    <mergeCell ref="S12:V16"/>
    <mergeCell ref="S17:V21"/>
    <mergeCell ref="S22:V26"/>
    <mergeCell ref="S27:V31"/>
    <mergeCell ref="A1:V1"/>
    <mergeCell ref="S32:V36"/>
    <mergeCell ref="G39:J39"/>
    <mergeCell ref="K39:N39"/>
    <mergeCell ref="O39:P39"/>
    <mergeCell ref="O5:P5"/>
    <mergeCell ref="Q5:R5"/>
    <mergeCell ref="G6:H6"/>
    <mergeCell ref="I6:J6"/>
    <mergeCell ref="K6:L6"/>
    <mergeCell ref="O6:P6"/>
    <mergeCell ref="Q6:R6"/>
  </mergeCells>
  <pageMargins left="0.7" right="0.7" top="0.75" bottom="0.75" header="0.3" footer="0.3"/>
  <pageSetup paperSize="9" scale="79" fitToHeight="0" orientation="landscape" r:id="rId1"/>
  <headerFooter>
    <oddHeader>&amp;CAvlingsskadeberegning grovfôr 2018</oddHeader>
    <oddFooter xml:space="preserve">&amp;CEidsvoll kommune, landbruk og geodata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BA7312B2EDFC41A3BC5C458BC775DE" ma:contentTypeVersion="6" ma:contentTypeDescription="Opprett et nytt dokument." ma:contentTypeScope="" ma:versionID="dff814ac27e04abe3e43abdc571c0f32">
  <xsd:schema xmlns:xsd="http://www.w3.org/2001/XMLSchema" xmlns:xs="http://www.w3.org/2001/XMLSchema" xmlns:p="http://schemas.microsoft.com/office/2006/metadata/properties" xmlns:ns2="c2062af3-713f-4723-b691-5ca9245b995e" xmlns:ns3="45db81ec-e591-4c04-9639-4a73053906c9" targetNamespace="http://schemas.microsoft.com/office/2006/metadata/properties" ma:root="true" ma:fieldsID="5bf518a435ba64d5044fea491980b65b" ns2:_="" ns3:_="">
    <xsd:import namespace="c2062af3-713f-4723-b691-5ca9245b995e"/>
    <xsd:import namespace="45db81ec-e591-4c04-9639-4a7305390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2af3-713f-4723-b691-5ca9245b9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b81ec-e591-4c04-9639-4a7305390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DE174-2FE8-4442-A1EF-869146A32E4B}">
  <ds:schemaRefs>
    <ds:schemaRef ds:uri="http://purl.org/dc/terms/"/>
    <ds:schemaRef ds:uri="http://schemas.microsoft.com/office/2006/documentManagement/types"/>
    <ds:schemaRef ds:uri="45db81ec-e591-4c04-9639-4a73053906c9"/>
    <ds:schemaRef ds:uri="c2062af3-713f-4723-b691-5ca9245b995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598482-3CCE-4BF5-8341-4E49BD629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137B70-F6D5-4B2D-9994-9CDCF407D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62af3-713f-4723-b691-5ca9245b995e"/>
    <ds:schemaRef ds:uri="45db81ec-e591-4c04-9639-4a7305390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Kladd</vt:lpstr>
      <vt:lpstr>Versjon 2</vt:lpstr>
      <vt:lpstr>Versjon 2- eksempel</vt:lpstr>
    </vt:vector>
  </TitlesOfParts>
  <Manager/>
  <Company>Digitale Gardermoen IKS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 Erland Opsahl</dc:creator>
  <cp:keywords/>
  <dc:description/>
  <cp:lastModifiedBy>Saxebøl, Sverre</cp:lastModifiedBy>
  <cp:revision/>
  <cp:lastPrinted>2022-11-01T13:07:59Z</cp:lastPrinted>
  <dcterms:created xsi:type="dcterms:W3CDTF">2018-08-31T09:42:45Z</dcterms:created>
  <dcterms:modified xsi:type="dcterms:W3CDTF">2022-11-01T13:29:55Z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0x01010091BA7312B2EDFC41A3BC5C458BC775DE</vt:lpwstr>
  </property>
</Properties>
</file>