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slicers/slicer1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7.xml" ContentType="application/vnd.openxmlformats-officedocument.drawing+xml"/>
  <Override PartName="/xl/slicers/slicer2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101DCD1D-3C1D-4483-B411-B346CDC0346D}" xr6:coauthVersionLast="31" xr6:coauthVersionMax="31" xr10:uidLastSave="{00000000-0000-0000-0000-000000000000}"/>
  <workbookProtection workbookAlgorithmName="SHA-512" workbookHashValue="cMwbRFsOKk15Wyu6eG2hv3vEdF9pR9RAJB+63LYT8Tc5VsfKO5OLxurd63fI92ZApXOWhN4/gVHfO41SsqIplw==" workbookSaltValue="UtuuMxOUUW3gPcOwSxdUkg==" workbookSpinCount="100000" lockStructure="1"/>
  <bookViews>
    <workbookView xWindow="0" yWindow="0" windowWidth="25200" windowHeight="14340" firstSheet="1" activeTab="1" xr2:uid="{C8A2314F-7F31-4EE0-98B2-B3B7AA318BCB}"/>
  </bookViews>
  <sheets>
    <sheet name="Diagram (2)" sheetId="19" state="hidden" r:id="rId1"/>
    <sheet name="Diagram" sheetId="18" r:id="rId2"/>
    <sheet name="Piv" sheetId="17" state="hidden" r:id="rId3"/>
    <sheet name="Tab_areal" sheetId="6" r:id="rId4"/>
    <sheet name="Tab_foretak" sheetId="3" r:id="rId5"/>
    <sheet name="Tab_gjsnitt" sheetId="7" r:id="rId6"/>
    <sheet name="Tab_Trøndelag" sheetId="20" r:id="rId7"/>
  </sheets>
  <definedNames>
    <definedName name="Slicer_kommune">#N/A</definedName>
  </definedNames>
  <calcPr calcId="179017"/>
  <pivotCaches>
    <pivotCache cacheId="4" r:id="rId8"/>
  </pivotCaches>
  <extLst>
    <ext xmlns:x14="http://schemas.microsoft.com/office/spreadsheetml/2009/9/main" uri="{BBE1A952-AA13-448e-AADC-164F8A28A991}">
      <x14:slicerCaches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0" l="1"/>
  <c r="O12" i="20"/>
  <c r="N11" i="20"/>
  <c r="N12" i="20"/>
  <c r="N13" i="20"/>
  <c r="E20" i="17" l="1"/>
  <c r="F20" i="17"/>
  <c r="G20" i="17"/>
  <c r="E21" i="17"/>
  <c r="F21" i="17"/>
  <c r="G21" i="17"/>
  <c r="E22" i="17"/>
  <c r="F22" i="17"/>
  <c r="G22" i="17"/>
  <c r="E23" i="17"/>
  <c r="F23" i="17"/>
  <c r="G23" i="17"/>
  <c r="E24" i="17"/>
  <c r="F24" i="17"/>
  <c r="G24" i="17"/>
  <c r="E25" i="17"/>
  <c r="F25" i="17"/>
  <c r="G25" i="17"/>
  <c r="E26" i="17"/>
  <c r="F26" i="17"/>
  <c r="G26" i="17"/>
  <c r="E27" i="17"/>
  <c r="F27" i="17"/>
  <c r="G27" i="17"/>
  <c r="E28" i="17"/>
  <c r="F28" i="17"/>
  <c r="G28" i="17"/>
  <c r="E29" i="17"/>
  <c r="F29" i="17"/>
  <c r="G29" i="17"/>
  <c r="F19" i="17"/>
  <c r="G19" i="17"/>
  <c r="E19" i="17"/>
  <c r="G1" i="17" l="1"/>
  <c r="J4" i="17" s="1"/>
  <c r="J8" i="17" l="1"/>
  <c r="J9" i="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<sst xmlns="http://schemas.openxmlformats.org/spreadsheetml/2006/main" count="254" uniqueCount="100">
  <si>
    <t>Radetiketter</t>
  </si>
  <si>
    <t>5001 Trondheim</t>
  </si>
  <si>
    <t>5004 Steinkjer</t>
  </si>
  <si>
    <t>5005 Namsos</t>
  </si>
  <si>
    <t>5011 Hemne</t>
  </si>
  <si>
    <t>5012 Snillfjord</t>
  </si>
  <si>
    <t>5013 Hitra</t>
  </si>
  <si>
    <t>5014 Frøya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</si>
  <si>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</si>
  <si>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</si>
  <si>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</si>
  <si>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</si>
  <si>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</si>
  <si>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</si>
  <si>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</si>
  <si>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</si>
  <si>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</si>
  <si>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</si>
  <si>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</si>
  <si>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</si>
  <si>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</si>
  <si>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</si>
  <si>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</si>
  <si>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</si>
  <si>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</si>
  <si>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</si>
  <si>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</si>
  <si>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</si>
  <si>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</si>
  <si>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</si>
  <si>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</si>
  <si>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</si>
  <si>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</si>
  <si>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</si>
  <si>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</si>
  <si>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</si>
  <si>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</si>
  <si>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</si>
  <si>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</si>
  <si>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</si>
  <si>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</si>
  <si>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</si>
  <si>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</si>
  <si>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</si>
  <si>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</si>
  <si>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</si>
  <si>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</si>
  <si>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</si>
  <si>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Endr i %</t>
  </si>
  <si>
    <t>Endr %</t>
  </si>
  <si>
    <t>Kilde: Register for produksjonstilskudd - Landbruksdirektoratet</t>
  </si>
  <si>
    <t>Endring 2008 - 2018</t>
  </si>
  <si>
    <t>%</t>
  </si>
  <si>
    <t>daa</t>
  </si>
  <si>
    <t>Årlig endr</t>
  </si>
  <si>
    <t>Endring 2017 - 2018</t>
  </si>
  <si>
    <t>antall</t>
  </si>
  <si>
    <t>Trøndelag</t>
  </si>
  <si>
    <t>Årlig endring</t>
  </si>
  <si>
    <t>* Foreløpige tall for 2018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</si>
  <si>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</si>
  <si>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</si>
  <si>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</si>
  <si>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</si>
  <si>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</si>
  <si>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</si>
  <si>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</si>
  <si>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</si>
  <si>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</si>
  <si>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</si>
  <si>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</si>
  <si>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kommune</t>
  </si>
  <si>
    <t>(Alle)</t>
  </si>
  <si>
    <t>(Flere elementer)</t>
  </si>
  <si>
    <t>Summer av jordbruksforetak</t>
  </si>
  <si>
    <t>Summer av jordbruksareal</t>
  </si>
  <si>
    <t>Gjennomsnitt av gjennomsnittsareal</t>
  </si>
  <si>
    <t>flere kommuner</t>
  </si>
  <si>
    <t>Ved trykk på kryss i høyre hjørne fjernes filteret</t>
  </si>
  <si>
    <t>Bruk Ctrl-tasten for å velge flere kommuner</t>
  </si>
  <si>
    <t>Dyrka jord i drift i Trøndelag i dekar 2008 - 2018*</t>
  </si>
  <si>
    <t>Antall jordbruksforetak  med jord i drift i Trøndelag 2008 - 2018*</t>
  </si>
  <si>
    <t>50 Trøndelag</t>
  </si>
  <si>
    <t>Endr 2008 - 2018 i daa</t>
  </si>
  <si>
    <t>Kilde: Landbruksdirektoratet</t>
  </si>
  <si>
    <t>Gjennomsnittlig størrelse på jordbruksforetak i drift i dekar - 2008 - 2018* i Trøndelag</t>
  </si>
  <si>
    <t>Kolonneetiketter</t>
  </si>
  <si>
    <t>Verdier</t>
  </si>
  <si>
    <t>Jordbruksareal i drift i daa</t>
  </si>
  <si>
    <t>Endring periode</t>
  </si>
  <si>
    <t>Endring i %</t>
  </si>
  <si>
    <t>Gj.sn.størr. jbr. foretak daa</t>
  </si>
  <si>
    <t>Antall aktive jbr.foretak</t>
  </si>
  <si>
    <t>Jordbruksareal og antall foretak i Trøndelag 2008 - 2017 og 2018*</t>
  </si>
  <si>
    <t>Kilde: Landbruksdirektoratet /* Foreløpige tall for 2018</t>
  </si>
  <si>
    <t>Jordbruksareal og jordbruksforetak i Trøndelag 2008 - 2018 *</t>
  </si>
  <si>
    <t>* Foreløpige tall</t>
  </si>
  <si>
    <t>Kilde: Landbruksdirektoratet - tall fra søknad om produksjonstilskudd</t>
  </si>
  <si>
    <t>ant. Jordbruksforetak</t>
  </si>
  <si>
    <t>gj.snittstørrelse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</si>
</sst>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\ %"/>
    <numFmt numFmtId="166" formatCode="_-* #,##0_-;\-* #,##0_-;_-* &quot;-&quot;??_-;_-@_-"/>
    <numFmt numFmtId="167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0" fontId="2" fillId="0" borderId="0" xfId="0" applyFont="1"/>
    <xf numFmtId="49" fontId="2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6" fontId="2" fillId="0" borderId="0" xfId="1" applyNumberFormat="1" applyFont="1" applyAlignment="1">
      <alignment vertical="center"/>
    </xf>
    <xf numFmtId="9" fontId="2" fillId="0" borderId="0" xfId="2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9" fontId="2" fillId="0" borderId="0" xfId="2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2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6" fontId="0" fillId="0" borderId="0" xfId="0" applyNumberFormat="1"/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0" fontId="0" fillId="0" borderId="0" xfId="0" pivotButton="1" applyAlignment="1">
      <alignment wrapText="1"/>
    </xf>
    <xf numFmtId="0" fontId="0" fillId="2" borderId="0" xfId="0" applyFill="1" applyAlignment="1">
      <alignment wrapText="1"/>
    </xf>
    <xf numFmtId="0" fontId="2" fillId="0" borderId="2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9" fontId="4" fillId="0" borderId="3" xfId="2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3" borderId="0" xfId="0" applyFill="1"/>
    <xf numFmtId="0" fontId="8" fillId="3" borderId="0" xfId="0" applyFont="1" applyFill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9" fontId="2" fillId="0" borderId="2" xfId="2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pivotButton="1" applyFont="1"/>
    <xf numFmtId="0" fontId="2" fillId="0" borderId="0" xfId="0" applyFont="1" applyAlignment="1">
      <alignment horizontal="left"/>
    </xf>
    <xf numFmtId="166" fontId="2" fillId="0" borderId="0" xfId="0" applyNumberFormat="1" applyFont="1"/>
    <xf numFmtId="0" fontId="6" fillId="0" borderId="0" xfId="0" applyFont="1" applyAlignment="1">
      <alignment vertical="center"/>
    </xf>
    <xf numFmtId="166" fontId="2" fillId="0" borderId="3" xfId="0" applyNumberFormat="1" applyFont="1" applyBorder="1" applyAlignment="1">
      <alignment vertical="center"/>
    </xf>
    <xf numFmtId="165" fontId="2" fillId="0" borderId="2" xfId="2" applyNumberFormat="1" applyFont="1" applyBorder="1" applyAlignment="1">
      <alignment vertical="center"/>
    </xf>
    <xf numFmtId="0" fontId="9" fillId="3" borderId="0" xfId="0" applyFont="1" applyFill="1"/>
    <xf numFmtId="167" fontId="2" fillId="0" borderId="0" xfId="0" applyNumberFormat="1" applyFont="1" applyAlignment="1">
      <alignment vertical="center"/>
    </xf>
    <xf numFmtId="9" fontId="2" fillId="0" borderId="3" xfId="2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9" fontId="2" fillId="0" borderId="1" xfId="2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vertical="center"/>
    </xf>
    <xf numFmtId="9" fontId="2" fillId="0" borderId="0" xfId="2" applyFont="1" applyBorder="1" applyAlignment="1">
      <alignment vertical="center"/>
    </xf>
    <xf numFmtId="166" fontId="2" fillId="0" borderId="2" xfId="1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vertical="center"/>
    </xf>
    <xf numFmtId="9" fontId="2" fillId="0" borderId="2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3" borderId="0" xfId="0" applyFont="1" applyFill="1"/>
    <xf numFmtId="0" fontId="10" fillId="3" borderId="0" xfId="0" applyFont="1" applyFill="1"/>
    <xf numFmtId="0" fontId="0" fillId="3" borderId="2" xfId="0" applyFill="1" applyBorder="1"/>
    <xf numFmtId="0" fontId="11" fillId="3" borderId="1" xfId="0" applyFont="1" applyFill="1" applyBorder="1"/>
    <xf numFmtId="0" fontId="0" fillId="3" borderId="1" xfId="0" applyFill="1" applyBorder="1"/>
    <xf numFmtId="0" fontId="3" fillId="3" borderId="2" xfId="0" applyFont="1" applyFill="1" applyBorder="1" applyAlignment="1">
      <alignment horizontal="left"/>
    </xf>
    <xf numFmtId="166" fontId="0" fillId="0" borderId="0" xfId="1" applyNumberFormat="1" applyFont="1"/>
    <xf numFmtId="167" fontId="2" fillId="0" borderId="0" xfId="1" applyNumberFormat="1" applyFont="1" applyAlignment="1">
      <alignment vertical="center"/>
    </xf>
    <xf numFmtId="167" fontId="4" fillId="0" borderId="3" xfId="1" applyNumberFormat="1" applyFont="1" applyBorder="1" applyAlignment="1">
      <alignment vertical="center"/>
    </xf>
    <xf numFmtId="166" fontId="2" fillId="0" borderId="3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Komma" xfId="1" builtinId="3"/>
    <cellStyle name="Normal" xfId="0" builtinId="0"/>
    <cellStyle name="Prosent" xfId="2" builtinId="5"/>
  </cellStyles>
  <dxfs count="18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6" formatCode="_-* #,##0_-;\-* #,##0_-;_-* &quot;-&quot;??_-;_-@_-"/>
    </dxf>
    <dxf>
      <alignment wrapText="1"/>
    </dxf>
    <dxf>
      <alignment wrapText="1"/>
    </dxf>
    <dxf>
      <numFmt numFmtId="1" formatCode="0"/>
    </dxf>
    <dxf>
      <numFmt numFmtId="166" formatCode="_-* #,##0_-;\-* #,##0_-;_-* &quot;-&quot;??_-;_-@_-"/>
    </dxf>
    <dxf>
      <alignment wrapText="1"/>
    </dxf>
    <dxf>
      <alignment wrapText="1"/>
    </dxf>
    <dxf>
      <alignment wrapText="1"/>
    </dxf>
    <dxf>
      <alignment wrapText="1"/>
    </dxf>
    <dxf>
      <numFmt numFmtId="166" formatCode="_-* #,##0_-;\-* #,##0_-;_-* &quot;-&quot;??_-;_-@_-"/>
    </dxf>
  </dxfs>
  <tableStyles count="0" defaultTableStyle="TableStyleMedium2" defaultPivotStyle="PivotStyleLight16"/>
  <colors>
    <mruColors>
      <color rgb="FFF5F5F5"/>
      <color rgb="FFF9F9F9"/>
      <color rgb="FFF1F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7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[Jbr_areal_Trlag_2008_2018_web.xlsx]Piv!Pivottabell4</c:name>
    <c:fmtId val="5"/>
  </c:pivotSource>
  <c:chart>
    <c:title>
      <c:tx>
        <c:strRef>
          <c:f>Piv!$J$8</c:f>
          <c:strCache>
            <c:ptCount val="1"/>
            <c:pt idx="0">
              <c:v>Jordbruksareal i drift i Snåsa 2008 - 2018 i dekar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38100"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bg1">
                <a:alpha val="85000"/>
              </a:schemeClr>
            </a:solidFill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Piv!$J$8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chemeClr val="accent1"/>
            </a:solidFill>
            <a:ln w="38100">
              <a:noFill/>
            </a:ln>
            <a:effectLst/>
          </c:spPr>
          <c:invertIfNegative val="0"/>
          <c:dLbls>
            <c:spPr>
              <a:solidFill>
                <a:schemeClr val="bg1">
                  <a:alpha val="85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Piv!$J$8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Piv!$J$8</c:f>
              <c:numCache>
                <c:formatCode>_-* #\ ##0_-;\-* #\ ##0_-;_-* "-"??_-;_-@_-</c:formatCode>
                <c:ptCount val="11"/>
                <c:pt idx="0">
                  <c:v>36200</c:v>
                </c:pt>
                <c:pt idx="1">
                  <c:v>36400</c:v>
                </c:pt>
                <c:pt idx="2">
                  <c:v>36700</c:v>
                </c:pt>
                <c:pt idx="3">
                  <c:v>36700</c:v>
                </c:pt>
                <c:pt idx="4">
                  <c:v>37100</c:v>
                </c:pt>
                <c:pt idx="5">
                  <c:v>37100</c:v>
                </c:pt>
                <c:pt idx="6">
                  <c:v>37200</c:v>
                </c:pt>
                <c:pt idx="7">
                  <c:v>37500</c:v>
                </c:pt>
                <c:pt idx="8">
                  <c:v>37700</c:v>
                </c:pt>
                <c:pt idx="9">
                  <c:v>37900</c:v>
                </c:pt>
                <c:pt idx="10">
                  <c:v>38100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4-4AB2-97E1-52A76FF5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8624616"/>
        <c:axId val="448627240"/>
      </c:barChart>
      <c:catAx>
        <c:axId val="44862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8627240"/>
        <c:crosses val="autoZero"/>
        <c:auto val="1"/>
        <c:lblAlgn val="ctr"/>
        <c:lblOffset val="100"/>
        <c:noMultiLvlLbl val="0"/>
      </c:catAx>
      <c:valAx>
        <c:axId val="448627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862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[Jbr_areal_Trlag_2008_2018_web.xlsx]Piv!Pivottabell5</c:name>
    <c:fmtId val="6"/>
  </c:pivotSource>
  <c:chart>
    <c:title>
      <c:tx>
        <c:strRef>
          <c:f>Piv!$J$9</c:f>
          <c:strCache>
            <c:ptCount val="1"/>
            <c:pt idx="0">
              <c:v>Antall jordbruksforetak og gjennomsnittlig størrelse per jordbruksforetak i Snåsa 2008 - 2018</c:v>
            </c:pt>
          </c:strCache>
        </c:strRef>
      </c:tx>
      <c:layout>
        <c:manualLayout>
          <c:xMode val="edge"/>
          <c:yMode val="edge"/>
          <c:x val="0.11563820460527753"/>
          <c:y val="2.3738865008102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ln w="3810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3810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2815363543615563"/>
          <c:y val="0.15825910005401994"/>
          <c:w val="0.72756562588074036"/>
          <c:h val="0.71404969135802465"/>
        </c:manualLayout>
      </c:layout>
      <c:lineChart>
        <c:grouping val="standard"/>
        <c:varyColors val="0"/>
        <c:ser>
          <c:idx val="1"/>
          <c:order val="1"/>
          <c:tx>
            <c:strRef>
              <c:f>Piv!$J$9</c:f>
              <c:strCache>
                <c:ptCount val="1"/>
                <c:pt idx="0">
                  <c:v>Gjennomsnitt av gjennomsnittsareal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Piv!$J$9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Piv!$J$9</c:f>
              <c:numCache>
                <c:formatCode>0</c:formatCode>
                <c:ptCount val="11"/>
                <c:pt idx="0">
                  <c:v>247.72602739726028</c:v>
                </c:pt>
                <c:pt idx="1">
                  <c:v>247.9251700680272</c:v>
                </c:pt>
                <c:pt idx="2">
                  <c:v>253.17241379310346</c:v>
                </c:pt>
                <c:pt idx="3">
                  <c:v>258.35915492957747</c:v>
                </c:pt>
                <c:pt idx="4">
                  <c:v>260.93661971830988</c:v>
                </c:pt>
                <c:pt idx="5">
                  <c:v>268.68840579710144</c:v>
                </c:pt>
                <c:pt idx="6">
                  <c:v>273.27941176470586</c:v>
                </c:pt>
                <c:pt idx="7">
                  <c:v>290.88372093023258</c:v>
                </c:pt>
                <c:pt idx="8">
                  <c:v>285.2348484848485</c:v>
                </c:pt>
                <c:pt idx="9">
                  <c:v>300.70634920634922</c:v>
                </c:pt>
                <c:pt idx="10">
                  <c:v>328.37068965517244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14-4FAE-97D6-BE76B2D34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658312"/>
        <c:axId val="905104264"/>
      </c:lineChart>
      <c:lineChart>
        <c:grouping val="standard"/>
        <c:varyColors val="0"/>
        <c:ser>
          <c:idx val="0"/>
          <c:order val="0"/>
          <c:tx>
            <c:strRef>
              <c:f>Piv!$J$9</c:f>
              <c:strCache>
                <c:ptCount val="1"/>
                <c:pt idx="0">
                  <c:v>Summer av jordbruksforetak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Piv!$J$9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Piv!$J$9</c:f>
              <c:numCache>
                <c:formatCode>_-* #\ ##0_-;\-* #\ ##0_-;_-* "-"??_-;_-@_-</c:formatCode>
                <c:ptCount val="11"/>
                <c:pt idx="0">
                  <c:v>146</c:v>
                </c:pt>
                <c:pt idx="1">
                  <c:v>147</c:v>
                </c:pt>
                <c:pt idx="2">
                  <c:v>145</c:v>
                </c:pt>
                <c:pt idx="3">
                  <c:v>142</c:v>
                </c:pt>
                <c:pt idx="4">
                  <c:v>142</c:v>
                </c:pt>
                <c:pt idx="5">
                  <c:v>138</c:v>
                </c:pt>
                <c:pt idx="6">
                  <c:v>136</c:v>
                </c:pt>
                <c:pt idx="7">
                  <c:v>129</c:v>
                </c:pt>
                <c:pt idx="8">
                  <c:v>132</c:v>
                </c:pt>
                <c:pt idx="9">
                  <c:v>126</c:v>
                </c:pt>
                <c:pt idx="10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4-4FAE-97D6-BE76B2D34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86480"/>
        <c:axId val="446140672"/>
      </c:lineChart>
      <c:catAx>
        <c:axId val="304658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år</a:t>
                </a:r>
              </a:p>
            </c:rich>
          </c:tx>
          <c:layout>
            <c:manualLayout>
              <c:xMode val="edge"/>
              <c:yMode val="edge"/>
              <c:x val="0.47836542911489688"/>
              <c:y val="0.94379808132648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05104264"/>
        <c:crosses val="autoZero"/>
        <c:auto val="1"/>
        <c:lblAlgn val="ctr"/>
        <c:lblOffset val="100"/>
        <c:noMultiLvlLbl val="0"/>
      </c:catAx>
      <c:valAx>
        <c:axId val="90510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foretak</a:t>
                </a:r>
              </a:p>
            </c:rich>
          </c:tx>
          <c:layout>
            <c:manualLayout>
              <c:xMode val="edge"/>
              <c:yMode val="edge"/>
              <c:x val="1.1830658436213991E-2"/>
              <c:y val="0.409538580246913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4658312"/>
        <c:crosses val="autoZero"/>
        <c:crossBetween val="between"/>
      </c:valAx>
      <c:valAx>
        <c:axId val="446140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Gj.snitt.størr.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9686480"/>
        <c:crosses val="max"/>
        <c:crossBetween val="between"/>
      </c:valAx>
      <c:catAx>
        <c:axId val="449686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14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[Jbr_areal_Trlag_2008_2018_web.xlsx]Piv!Pivottabell4</c:name>
    <c:fmtId val="3"/>
  </c:pivotSource>
  <c:chart>
    <c:title>
      <c:tx>
        <c:strRef>
          <c:f>Piv!$J$8</c:f>
          <c:strCache>
            <c:ptCount val="1"/>
            <c:pt idx="0">
              <c:v>Jordbruksareal i drift i Snåsa 2008 - 2018 i dekar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>
              <a:lumMod val="60000"/>
              <a:lumOff val="40000"/>
            </a:schemeClr>
          </a:solidFill>
          <a:ln w="38100"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bg1">
                <a:alpha val="81000"/>
              </a:schemeClr>
            </a:solidFill>
            <a:ln>
              <a:noFill/>
            </a:ln>
            <a:effectLst/>
          </c:spPr>
          <c:txPr>
            <a:bodyPr rot="0" spcFirstLastPara="1" vertOverflow="clip" horzOverflow="clip" vert="horz" wrap="none" lIns="0" tIns="0" rIns="0" bIns="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7.1174771495271627E-2"/>
          <c:y val="0.16134982440067186"/>
          <c:w val="0.90008032287421369"/>
          <c:h val="0.7158566887380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Piv!$J$8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8100">
              <a:noFill/>
            </a:ln>
            <a:effectLst/>
          </c:spPr>
          <c:invertIfNegative val="0"/>
          <c:dLbls>
            <c:spPr>
              <a:solidFill>
                <a:schemeClr val="bg1">
                  <a:alpha val="81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non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Piv!$J$8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Piv!$J$8</c:f>
              <c:numCache>
                <c:formatCode>_-* #\ ##0_-;\-* #\ ##0_-;_-* "-"??_-;_-@_-</c:formatCode>
                <c:ptCount val="11"/>
                <c:pt idx="0">
                  <c:v>36200</c:v>
                </c:pt>
                <c:pt idx="1">
                  <c:v>36400</c:v>
                </c:pt>
                <c:pt idx="2">
                  <c:v>36700</c:v>
                </c:pt>
                <c:pt idx="3">
                  <c:v>36700</c:v>
                </c:pt>
                <c:pt idx="4">
                  <c:v>37100</c:v>
                </c:pt>
                <c:pt idx="5">
                  <c:v>37100</c:v>
                </c:pt>
                <c:pt idx="6">
                  <c:v>37200</c:v>
                </c:pt>
                <c:pt idx="7">
                  <c:v>37500</c:v>
                </c:pt>
                <c:pt idx="8">
                  <c:v>37700</c:v>
                </c:pt>
                <c:pt idx="9">
                  <c:v>37900</c:v>
                </c:pt>
                <c:pt idx="10">
                  <c:v>38100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9-4458-AA7B-E739BA9A7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624616"/>
        <c:axId val="448627240"/>
      </c:barChart>
      <c:catAx>
        <c:axId val="448624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år</a:t>
                </a:r>
              </a:p>
            </c:rich>
          </c:tx>
          <c:layout>
            <c:manualLayout>
              <c:xMode val="edge"/>
              <c:yMode val="edge"/>
              <c:x val="0.5487216049382716"/>
              <c:y val="0.94518209876543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8627240"/>
        <c:crosses val="autoZero"/>
        <c:auto val="1"/>
        <c:lblAlgn val="ctr"/>
        <c:lblOffset val="100"/>
        <c:noMultiLvlLbl val="0"/>
      </c:catAx>
      <c:valAx>
        <c:axId val="448627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dekar</a:t>
                </a:r>
              </a:p>
            </c:rich>
          </c:tx>
          <c:layout>
            <c:manualLayout>
              <c:xMode val="edge"/>
              <c:yMode val="edge"/>
              <c:x val="2.535855128661681E-2"/>
              <c:y val="0.4393013888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862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Piv!$J$9</c:f>
          <c:strCache>
            <c:ptCount val="1"/>
            <c:pt idx="0">
              <c:v>Antall jordbruksforetak og gjennomsnittlig størrelse per jordbruksforetak i Snåsa 2008 - 2018</c:v>
            </c:pt>
          </c:strCache>
        </c:strRef>
      </c:tx>
      <c:layout>
        <c:manualLayout>
          <c:xMode val="edge"/>
          <c:yMode val="edge"/>
          <c:x val="0.13619491903134748"/>
          <c:y val="1.0752688172043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2985985242410736"/>
          <c:y val="0.15917562724014336"/>
          <c:w val="0.74641865993165935"/>
          <c:h val="0.70755087065729683"/>
        </c:manualLayout>
      </c:layout>
      <c:lineChart>
        <c:grouping val="standard"/>
        <c:varyColors val="0"/>
        <c:ser>
          <c:idx val="1"/>
          <c:order val="1"/>
          <c:tx>
            <c:strRef>
              <c:f>Piv!$G$18</c:f>
              <c:strCache>
                <c:ptCount val="1"/>
                <c:pt idx="0">
                  <c:v>gj.snittstørrelse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Piv!$E$19:$E$29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Piv!$G$19:$G$29</c:f>
              <c:numCache>
                <c:formatCode>_-* #\ ##0_-;\-* #\ ##0_-;_-* "-"??_-;_-@_-</c:formatCode>
                <c:ptCount val="11"/>
                <c:pt idx="0">
                  <c:v>247.72602739726028</c:v>
                </c:pt>
                <c:pt idx="1">
                  <c:v>247.9251700680272</c:v>
                </c:pt>
                <c:pt idx="2">
                  <c:v>253.17241379310346</c:v>
                </c:pt>
                <c:pt idx="3">
                  <c:v>258.35915492957747</c:v>
                </c:pt>
                <c:pt idx="4">
                  <c:v>260.93661971830988</c:v>
                </c:pt>
                <c:pt idx="5">
                  <c:v>268.68840579710144</c:v>
                </c:pt>
                <c:pt idx="6">
                  <c:v>273.27941176470586</c:v>
                </c:pt>
                <c:pt idx="7">
                  <c:v>290.88372093023258</c:v>
                </c:pt>
                <c:pt idx="8">
                  <c:v>285.2348484848485</c:v>
                </c:pt>
                <c:pt idx="9">
                  <c:v>300.70634920634922</c:v>
                </c:pt>
                <c:pt idx="10">
                  <c:v>328.37068965517244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34-47BE-BE57-29221306B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54360"/>
        <c:axId val="422409464"/>
      </c:lineChart>
      <c:lineChart>
        <c:grouping val="standard"/>
        <c:varyColors val="0"/>
        <c:ser>
          <c:idx val="0"/>
          <c:order val="0"/>
          <c:tx>
            <c:strRef>
              <c:f>Piv!$F$18</c:f>
              <c:strCache>
                <c:ptCount val="1"/>
                <c:pt idx="0">
                  <c:v>ant. Jordbruksforetak</c:v>
                </c:pt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Piv!$E$19:$E$29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Piv!$F$19:$F$29</c:f>
              <c:numCache>
                <c:formatCode>_-* #\ ##0_-;\-* #\ ##0_-;_-* "-"??_-;_-@_-</c:formatCode>
                <c:ptCount val="11"/>
                <c:pt idx="0">
                  <c:v>146</c:v>
                </c:pt>
                <c:pt idx="1">
                  <c:v>147</c:v>
                </c:pt>
                <c:pt idx="2">
                  <c:v>145</c:v>
                </c:pt>
                <c:pt idx="3">
                  <c:v>142</c:v>
                </c:pt>
                <c:pt idx="4">
                  <c:v>142</c:v>
                </c:pt>
                <c:pt idx="5">
                  <c:v>138</c:v>
                </c:pt>
                <c:pt idx="6">
                  <c:v>136</c:v>
                </c:pt>
                <c:pt idx="7">
                  <c:v>129</c:v>
                </c:pt>
                <c:pt idx="8">
                  <c:v>132</c:v>
                </c:pt>
                <c:pt idx="9">
                  <c:v>126</c:v>
                </c:pt>
                <c:pt idx="10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4-47BE-BE57-29221306B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727496"/>
        <c:axId val="580743240"/>
      </c:lineChart>
      <c:catAx>
        <c:axId val="422354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år</a:t>
                </a:r>
              </a:p>
            </c:rich>
          </c:tx>
          <c:layout>
            <c:manualLayout>
              <c:xMode val="edge"/>
              <c:yMode val="edge"/>
              <c:x val="0.47986153617590255"/>
              <c:y val="0.9355374932972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409464"/>
        <c:crosses val="autoZero"/>
        <c:auto val="1"/>
        <c:lblAlgn val="ctr"/>
        <c:lblOffset val="100"/>
        <c:noMultiLvlLbl val="0"/>
      </c:catAx>
      <c:valAx>
        <c:axId val="42240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 baseline="0">
                    <a:solidFill>
                      <a:schemeClr val="accent2">
                        <a:lumMod val="75000"/>
                      </a:schemeClr>
                    </a:solidFill>
                  </a:rPr>
                  <a:t>gj.snitt.størr. i dekar</a:t>
                </a:r>
              </a:p>
            </c:rich>
          </c:tx>
          <c:layout>
            <c:manualLayout>
              <c:xMode val="edge"/>
              <c:yMode val="edge"/>
              <c:x val="2.0125786163522012E-2"/>
              <c:y val="0.369563965794598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354360"/>
        <c:crosses val="autoZero"/>
        <c:crossBetween val="between"/>
      </c:valAx>
      <c:valAx>
        <c:axId val="580743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 baseline="0">
                    <a:solidFill>
                      <a:schemeClr val="accent1">
                        <a:lumMod val="75000"/>
                      </a:schemeClr>
                    </a:solidFill>
                  </a:rPr>
                  <a:t>antall foretak</a:t>
                </a:r>
              </a:p>
            </c:rich>
          </c:tx>
          <c:layout>
            <c:manualLayout>
              <c:xMode val="edge"/>
              <c:yMode val="edge"/>
              <c:x val="0.95223889466646838"/>
              <c:y val="0.414286117461123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0727496"/>
        <c:crosses val="max"/>
        <c:crossBetween val="between"/>
      </c:valAx>
      <c:catAx>
        <c:axId val="580727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743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Piv!$J$9</c:f>
          <c:strCache>
            <c:ptCount val="1"/>
            <c:pt idx="0">
              <c:v>Antall jordbruksforetak og gjennomsnittlig størrelse per jordbruksforetak i Snåsa 2008 - 2018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Piv!$G$18</c:f>
              <c:strCache>
                <c:ptCount val="1"/>
                <c:pt idx="0">
                  <c:v>gj.snittstørrelse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Piv!$E$19:$E$29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Piv!$G$19:$G$29</c:f>
              <c:numCache>
                <c:formatCode>_-* #\ ##0_-;\-* #\ ##0_-;_-* "-"??_-;_-@_-</c:formatCode>
                <c:ptCount val="11"/>
                <c:pt idx="0">
                  <c:v>247.72602739726028</c:v>
                </c:pt>
                <c:pt idx="1">
                  <c:v>247.9251700680272</c:v>
                </c:pt>
                <c:pt idx="2">
                  <c:v>253.17241379310346</c:v>
                </c:pt>
                <c:pt idx="3">
                  <c:v>258.35915492957747</c:v>
                </c:pt>
                <c:pt idx="4">
                  <c:v>260.93661971830988</c:v>
                </c:pt>
                <c:pt idx="5">
                  <c:v>268.68840579710144</c:v>
                </c:pt>
                <c:pt idx="6">
                  <c:v>273.27941176470586</c:v>
                </c:pt>
                <c:pt idx="7">
                  <c:v>290.88372093023258</c:v>
                </c:pt>
                <c:pt idx="8">
                  <c:v>285.2348484848485</c:v>
                </c:pt>
                <c:pt idx="9">
                  <c:v>300.70634920634922</c:v>
                </c:pt>
                <c:pt idx="10">
                  <c:v>328.37068965517244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2-44E3-BFE3-E5B8B925D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54360"/>
        <c:axId val="422409464"/>
      </c:lineChart>
      <c:lineChart>
        <c:grouping val="standard"/>
        <c:varyColors val="0"/>
        <c:ser>
          <c:idx val="0"/>
          <c:order val="0"/>
          <c:tx>
            <c:strRef>
              <c:f>Piv!$F$18</c:f>
              <c:strCache>
                <c:ptCount val="1"/>
                <c:pt idx="0">
                  <c:v>ant. Jordbruksforetak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Piv!$E$19:$E$29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Piv!$F$19:$F$29</c:f>
              <c:numCache>
                <c:formatCode>_-* #\ ##0_-;\-* #\ ##0_-;_-* "-"??_-;_-@_-</c:formatCode>
                <c:ptCount val="11"/>
                <c:pt idx="0">
                  <c:v>146</c:v>
                </c:pt>
                <c:pt idx="1">
                  <c:v>147</c:v>
                </c:pt>
                <c:pt idx="2">
                  <c:v>145</c:v>
                </c:pt>
                <c:pt idx="3">
                  <c:v>142</c:v>
                </c:pt>
                <c:pt idx="4">
                  <c:v>142</c:v>
                </c:pt>
                <c:pt idx="5">
                  <c:v>138</c:v>
                </c:pt>
                <c:pt idx="6">
                  <c:v>136</c:v>
                </c:pt>
                <c:pt idx="7">
                  <c:v>129</c:v>
                </c:pt>
                <c:pt idx="8">
                  <c:v>132</c:v>
                </c:pt>
                <c:pt idx="9">
                  <c:v>126</c:v>
                </c:pt>
                <c:pt idx="10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2-44E3-BFE3-E5B8B925D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727496"/>
        <c:axId val="580743240"/>
      </c:lineChart>
      <c:catAx>
        <c:axId val="42235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409464"/>
        <c:crosses val="autoZero"/>
        <c:auto val="1"/>
        <c:lblAlgn val="ctr"/>
        <c:lblOffset val="100"/>
        <c:noMultiLvlLbl val="0"/>
      </c:catAx>
      <c:valAx>
        <c:axId val="42240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2354360"/>
        <c:crosses val="autoZero"/>
        <c:crossBetween val="between"/>
      </c:valAx>
      <c:valAx>
        <c:axId val="580743240"/>
        <c:scaling>
          <c:orientation val="minMax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80727496"/>
        <c:crosses val="max"/>
        <c:crossBetween val="between"/>
      </c:valAx>
      <c:catAx>
        <c:axId val="580727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743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14289</xdr:rowOff>
    </xdr:from>
    <xdr:to>
      <xdr:col>10</xdr:col>
      <xdr:colOff>457200</xdr:colOff>
      <xdr:row>18</xdr:row>
      <xdr:rowOff>187239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7B9D67-EB9B-42F3-9F96-3CFD79CA6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61911</xdr:colOff>
      <xdr:row>0</xdr:row>
      <xdr:rowOff>142875</xdr:rowOff>
    </xdr:from>
    <xdr:to>
      <xdr:col>17</xdr:col>
      <xdr:colOff>349911</xdr:colOff>
      <xdr:row>18</xdr:row>
      <xdr:rowOff>125325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EF160C2-6D30-4424-805E-9854E211B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0.04583</cdr:x>
      <cdr:y>0.96517</cdr:y>
    </cdr:from>
    <cdr:to>
      <cdr:x>0.2326</cdr:x>
      <cdr:y>0.99466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13308CB-EF24-4A9E-BB69-A72041BD6D10}"/>
            </a:ext>
          </a:extLst>
        </cdr:cNvPr>
        <cdr:cNvSpPr txBox="1"/>
      </cdr:nvSpPr>
      <cdr:spPr>
        <a:xfrm xmlns:a="http://schemas.openxmlformats.org/drawingml/2006/main">
          <a:off x="222734" y="3127151"/>
          <a:ext cx="907684" cy="95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610">
              <a:solidFill>
                <a:schemeClr val="bg2">
                  <a:lumMod val="50000"/>
                </a:schemeClr>
              </a:solidFill>
            </a:rPr>
            <a:t>Kilde: Landbruksdirektoratet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0.02526</cdr:x>
      <cdr:y>0.97024</cdr:y>
    </cdr:from>
    <cdr:to>
      <cdr:x>0.21406</cdr:x>
      <cdr:y>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A616A3F3-657F-4DB3-A610-6A8613383368}"/>
            </a:ext>
          </a:extLst>
        </cdr:cNvPr>
        <cdr:cNvSpPr txBox="1"/>
      </cdr:nvSpPr>
      <cdr:spPr>
        <a:xfrm xmlns:a="http://schemas.openxmlformats.org/drawingml/2006/main">
          <a:off x="121444" y="3114387"/>
          <a:ext cx="907684" cy="95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nb-NO" sz="610">
              <a:solidFill>
                <a:schemeClr val="bg2">
                  <a:lumMod val="50000"/>
                </a:schemeClr>
              </a:solidFill>
            </a:rPr>
            <a:t>Kilde: Landbruksdirektoratet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61914</xdr:rowOff>
    </xdr:from>
    <xdr:to>
      <xdr:col>11</xdr:col>
      <xdr:colOff>447675</xdr:colOff>
      <xdr:row>24</xdr:row>
      <xdr:rowOff>42414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E27B18-43B5-46D5-8042-CF3203155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61916</xdr:colOff>
      <xdr:row>26</xdr:row>
      <xdr:rowOff>146664</xdr:rowOff>
    </xdr:from>
    <xdr:to>
      <xdr:col>19</xdr:col>
      <xdr:colOff>304800</xdr:colOff>
      <xdr:row>35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kommune">
              <a:extLst>
                <a:ext uri="{FF2B5EF4-FFF2-40B4-BE49-F238E27FC236}">
                  <a16:creationId xmlns:a16="http://schemas.microsoft.com/office/drawing/2014/main" id="{5D4353AE-12D6-4B05-B348-D2D031037B94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916" y="4690089"/>
              <a:ext cx="13101634" cy="152021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  <xdr:twoCellAnchor>
    <xdr:from>
      <xdr:col>12</xdr:col>
      <xdr:colOff>142875</xdr:colOff>
      <xdr:row>5</xdr:row>
      <xdr:rowOff>47625</xdr:rowOff>
    </xdr:from>
    <xdr:to>
      <xdr:col>19</xdr:col>
      <xdr:colOff>190500</xdr:colOff>
      <xdr:row>24</xdr:row>
      <xdr:rowOff>28125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6731F089-11F6-4E72-A935-45177077A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0.04583</cdr:x>
      <cdr:y>0.96517</cdr:y>
    </cdr:from>
    <cdr:to>
      <cdr:x>0.2326</cdr:x>
      <cdr:y>0.99466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13308CB-EF24-4A9E-BB69-A72041BD6D10}"/>
            </a:ext>
          </a:extLst>
        </cdr:cNvPr>
        <cdr:cNvSpPr txBox="1"/>
      </cdr:nvSpPr>
      <cdr:spPr>
        <a:xfrm xmlns:a="http://schemas.openxmlformats.org/drawingml/2006/main">
          <a:off x="222734" y="3127151"/>
          <a:ext cx="907684" cy="95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610">
              <a:solidFill>
                <a:schemeClr val="bg2">
                  <a:lumMod val="50000"/>
                </a:schemeClr>
              </a:solidFill>
            </a:rPr>
            <a:t>Kilde: Landbruksdirektoratet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0.02516</cdr:x>
      <cdr:y>0.96864</cdr:y>
    </cdr:from>
    <cdr:to>
      <cdr:x>0.30566</cdr:x>
      <cdr:y>0.99862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93AC949F-0789-424E-906A-C81DEB8E09EB}"/>
            </a:ext>
          </a:extLst>
        </cdr:cNvPr>
        <cdr:cNvSpPr txBox="1"/>
      </cdr:nvSpPr>
      <cdr:spPr>
        <a:xfrm xmlns:a="http://schemas.openxmlformats.org/drawingml/2006/main">
          <a:off x="127000" y="3432175"/>
          <a:ext cx="1416072" cy="10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610">
              <a:solidFill>
                <a:schemeClr val="bg2">
                  <a:lumMod val="50000"/>
                </a:schemeClr>
              </a:solidFill>
            </a:rPr>
            <a:t>Kilde: Landbruksdirektoratet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38</xdr:col>
      <xdr:colOff>128584</xdr:colOff>
      <xdr:row>48</xdr:row>
      <xdr:rowOff>186711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kommune 2">
              <a:extLst>
                <a:ext uri="{FF2B5EF4-FFF2-40B4-BE49-F238E27FC236}">
                  <a16:creationId xmlns:a16="http://schemas.microsoft.com/office/drawing/2014/main" id="{8E8DA42C-14B1-47AC-8323-1E60A710239B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125" y="8191500"/>
              <a:ext cx="13101634" cy="152021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  <xdr:twoCellAnchor>
    <xdr:from>
      <xdr:col>9</xdr:col>
      <xdr:colOff>152400</xdr:colOff>
      <xdr:row>15</xdr:row>
      <xdr:rowOff>23812</xdr:rowOff>
    </xdr:from>
    <xdr:to>
      <xdr:col>26</xdr:col>
      <xdr:colOff>133350</xdr:colOff>
      <xdr:row>29</xdr:row>
      <xdr:rowOff>100012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EA26FC-DB42-47ED-8696-16E421D5F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an Sandberg" refreshedDate="43451.498975347225" createdVersion="6" refreshedVersion="6" minRefreshableVersion="3" recordCount="893" xr:uid="{C227C240-E2FB-4F95-8796-EF6927A05F51}">
  <cacheSource type="worksheet">
    <worksheetSource name="Tabell7"/>
  </cacheSource>
  <cacheFields count="5">
    <cacheField name="kommune" numFmtId="0">
      <sharedItems count="47">
        <s v="5001 Trondheim"/>
        <s v="5004 Steinkjer"/>
        <s v="5005 Namsos"/>
        <s v="5011 Hemne"/>
        <s v="5012 Snillfjord"/>
        <s v="5013 Hitra"/>
        <s v="5014 Frøya"/>
        <s v="5015 Ørland"/>
        <s v="5016 Agdenes"/>
        <s v="5017 Bjugn"/>
        <s v="5018 Åfjord"/>
        <s v="5019 Roan"/>
        <s v="5020 Osen"/>
        <s v="5021 Oppdal"/>
        <s v="5022 Rennebu"/>
        <s v="5023 Meldal"/>
        <s v="5024 Orkdal"/>
        <s v="5025 Røros"/>
        <s v="5026 Holtålen"/>
        <s v="5027 Midtre Gauldal"/>
        <s v="5028 Melhus"/>
        <s v="5029 Skaun"/>
        <s v="5030 Klæbu"/>
        <s v="5031 Malvik"/>
        <s v="5032 Selbu"/>
        <s v="5033 Tydal"/>
        <s v="5034 Meråker"/>
        <s v="5035 Stjørdal"/>
        <s v="5036 Frosta"/>
        <s v="5037 Levanger"/>
        <s v="5038 Verdal"/>
        <s v="5039 Verran"/>
        <s v="5040 Namdalseid"/>
        <s v="5041 Snåsa"/>
        <s v="5042 Lierne"/>
        <s v="5043 Røyrvik"/>
        <s v="5044 Namsskogan"/>
        <s v="5045 Grong"/>
        <s v="5046 Høylandet"/>
        <s v="5047 Overhalla"/>
        <s v="5048 Fosnes"/>
        <s v="5049 Flatanger"/>
        <s v="5050 Vikna"/>
        <s v="5051 Nærøy"/>
        <s v="5052 Leka"/>
        <s v="5053 Inderøy"/>
        <s v="5054 Indre Fosen"/>
      </sharedItems>
    </cacheField>
    <cacheField name="År" numFmtId="0">
      <sharedItems count="19">
        <s v="2000"/>
        <s v="2001"/>
        <s v="2002"/>
        <s v="2003"/>
        <s v="2004"/>
        <s v="2005"/>
        <s v="2006"/>
        <s v="2007"/>
        <s v="2008"/>
        <s v="2009"/>
        <s v="2010"/>
        <s v="2011"/>
        <s v="2012"/>
        <s v="2013"/>
        <s v="2014"/>
        <s v="2015"/>
        <s v="2016"/>
        <s v="2017"/>
        <s v="2018"/>
      </sharedItems>
    </cacheField>
    <cacheField name="gjennomsnittsareal" numFmtId="0">
      <sharedItems containsSemiMixedTypes="0" containsString="0" containsNumber="1" minValue="111.85714285714286" maxValue="386.75862068965517"/>
    </cacheField>
    <cacheField name="jordbruksforetak" numFmtId="0">
      <sharedItems containsSemiMixedTypes="0" containsString="0" containsNumber="1" containsInteger="1" minValue="16" maxValue="739" count="323">
        <n v="323"/>
        <n v="314"/>
        <n v="301"/>
        <n v="293"/>
        <n v="279"/>
        <n v="277"/>
        <n v="267"/>
        <n v="258"/>
        <n v="245"/>
        <n v="242"/>
        <n v="235"/>
        <n v="233"/>
        <n v="228"/>
        <n v="221"/>
        <n v="218"/>
        <n v="215"/>
        <n v="209"/>
        <n v="206"/>
        <n v="739"/>
        <n v="724"/>
        <n v="674"/>
        <n v="651"/>
        <n v="624"/>
        <n v="620"/>
        <n v="587"/>
        <n v="581"/>
        <n v="565"/>
        <n v="552"/>
        <n v="548"/>
        <n v="545"/>
        <n v="541"/>
        <n v="531"/>
        <n v="516"/>
        <n v="500"/>
        <n v="490"/>
        <n v="474"/>
        <n v="472"/>
        <n v="130"/>
        <n v="123"/>
        <n v="115"/>
        <n v="104"/>
        <n v="100"/>
        <n v="96"/>
        <n v="91"/>
        <n v="92"/>
        <n v="84"/>
        <n v="81"/>
        <n v="77"/>
        <n v="71"/>
        <n v="72"/>
        <n v="69"/>
        <n v="64"/>
        <n v="63"/>
        <n v="58"/>
        <n v="57"/>
        <n v="151"/>
        <n v="148"/>
        <n v="137"/>
        <n v="113"/>
        <n v="108"/>
        <n v="102"/>
        <n v="99"/>
        <n v="97"/>
        <n v="95"/>
        <n v="94"/>
        <n v="93"/>
        <n v="86"/>
        <n v="82"/>
        <n v="75"/>
        <n v="68"/>
        <n v="65"/>
        <n v="61"/>
        <n v="62"/>
        <n v="59"/>
        <n v="56"/>
        <n v="53"/>
        <n v="50"/>
        <n v="47"/>
        <n v="90"/>
        <n v="79"/>
        <n v="73"/>
        <n v="67"/>
        <n v="66"/>
        <n v="55"/>
        <n v="42"/>
        <n v="45"/>
        <n v="44"/>
        <n v="43"/>
        <n v="48"/>
        <n v="46"/>
        <n v="185"/>
        <n v="177"/>
        <n v="168"/>
        <n v="164"/>
        <n v="162"/>
        <n v="159"/>
        <n v="158"/>
        <n v="154"/>
        <n v="140"/>
        <n v="136"/>
        <n v="134"/>
        <n v="129"/>
        <n v="126"/>
        <n v="122"/>
        <n v="119"/>
        <n v="114"/>
        <n v="112"/>
        <n v="110"/>
        <n v="98"/>
        <n v="89"/>
        <n v="83"/>
        <n v="80"/>
        <n v="76"/>
        <n v="70"/>
        <n v="200"/>
        <n v="193"/>
        <n v="171"/>
        <n v="155"/>
        <n v="131"/>
        <n v="128"/>
        <n v="124"/>
        <n v="116"/>
        <n v="111"/>
        <n v="107"/>
        <n v="196"/>
        <n v="190"/>
        <n v="160"/>
        <n v="152"/>
        <n v="139"/>
        <n v="121"/>
        <n v="105"/>
        <n v="54"/>
        <n v="52"/>
        <n v="51"/>
        <n v="41"/>
        <n v="35"/>
        <n v="34"/>
        <n v="49"/>
        <n v="37"/>
        <n v="36"/>
        <n v="33"/>
        <n v="30"/>
        <n v="28"/>
        <n v="26"/>
        <n v="27"/>
        <n v="350"/>
        <n v="338"/>
        <n v="308"/>
        <n v="291"/>
        <n v="271"/>
        <n v="270"/>
        <n v="266"/>
        <n v="259"/>
        <n v="240"/>
        <n v="230"/>
        <n v="225"/>
        <n v="220"/>
        <n v="214"/>
        <n v="204"/>
        <n v="203"/>
        <n v="188"/>
        <n v="181"/>
        <n v="174"/>
        <n v="172"/>
        <n v="147"/>
        <n v="146"/>
        <n v="142"/>
        <n v="138"/>
        <n v="132"/>
        <n v="141"/>
        <n v="120"/>
        <n v="117"/>
        <n v="106"/>
        <n v="101"/>
        <n v="255"/>
        <n v="247"/>
        <n v="238"/>
        <n v="208"/>
        <n v="191"/>
        <n v="182"/>
        <n v="180"/>
        <n v="176"/>
        <n v="169"/>
        <n v="167"/>
        <n v="166"/>
        <n v="153"/>
        <n v="135"/>
        <n v="109"/>
        <n v="87"/>
        <n v="85"/>
        <n v="74"/>
        <n v="118"/>
        <n v="88"/>
        <n v="381"/>
        <n v="370"/>
        <n v="361"/>
        <n v="355"/>
        <n v="346"/>
        <n v="332"/>
        <n v="329"/>
        <n v="325"/>
        <n v="313"/>
        <n v="309"/>
        <n v="300"/>
        <n v="290"/>
        <n v="288"/>
        <n v="276"/>
        <n v="272"/>
        <n v="257"/>
        <n v="260"/>
        <n v="331"/>
        <n v="315"/>
        <n v="306"/>
        <n v="299"/>
        <n v="294"/>
        <n v="298"/>
        <n v="292"/>
        <n v="289"/>
        <n v="278"/>
        <n v="250"/>
        <n v="244"/>
        <n v="199"/>
        <n v="194"/>
        <n v="156"/>
        <n v="125"/>
        <n v="40"/>
        <n v="38"/>
        <n v="210"/>
        <n v="201"/>
        <n v="187"/>
        <n v="149"/>
        <n v="145"/>
        <n v="39"/>
        <n v="485"/>
        <n v="463"/>
        <n v="441"/>
        <n v="419"/>
        <n v="415"/>
        <n v="399"/>
        <n v="396"/>
        <n v="391"/>
        <n v="389"/>
        <n v="386"/>
        <n v="375"/>
        <n v="369"/>
        <n v="368"/>
        <n v="340"/>
        <n v="335"/>
        <n v="320"/>
        <n v="295"/>
        <n v="635"/>
        <n v="625"/>
        <n v="584"/>
        <n v="559"/>
        <n v="539"/>
        <n v="534"/>
        <n v="524"/>
        <n v="520"/>
        <n v="515"/>
        <n v="501"/>
        <n v="495"/>
        <n v="477"/>
        <n v="446"/>
        <n v="439"/>
        <n v="403"/>
        <n v="404"/>
        <n v="467"/>
        <n v="456"/>
        <n v="443"/>
        <n v="397"/>
        <n v="374"/>
        <n v="351"/>
        <n v="352"/>
        <n v="345"/>
        <n v="344"/>
        <n v="334"/>
        <n v="326"/>
        <n v="316"/>
        <n v="312"/>
        <n v="297"/>
        <n v="143"/>
        <n v="195"/>
        <n v="192"/>
        <n v="161"/>
        <n v="150"/>
        <n v="23"/>
        <n v="21"/>
        <n v="19"/>
        <n v="18"/>
        <n v="20"/>
        <n v="22"/>
        <n v="24"/>
        <n v="17"/>
        <n v="16"/>
        <n v="31"/>
        <n v="32"/>
        <n v="29"/>
        <n v="103"/>
        <n v="183"/>
        <n v="170"/>
        <n v="157"/>
        <n v="25"/>
        <n v="226"/>
        <n v="213"/>
        <n v="60"/>
        <n v="333"/>
        <n v="307"/>
        <n v="284"/>
        <n v="274"/>
        <n v="253"/>
        <n v="246"/>
        <n v="248"/>
        <n v="251"/>
        <n v="211"/>
        <n v="529"/>
        <n v="507"/>
        <n v="445"/>
        <n v="423"/>
        <n v="401"/>
        <n v="392"/>
        <n v="377"/>
        <n v="367"/>
        <n v="296"/>
      </sharedItems>
    </cacheField>
    <cacheField name="jordbruksareal" numFmtId="0">
      <sharedItems containsSemiMixedTypes="0" containsString="0" containsNumber="1" containsInteger="1" minValue="3300" maxValue="164200"/>
    </cacheField>
  </cacheFields>
  <extLst>
    <ext xmlns:x14="http://schemas.microsoft.com/office/spreadsheetml/2009/9/main" uri="{725AE2AE-9491-48be-B2B4-4EB974FC3084}">
      <x14:pivotCacheDefinition pivotCacheId="126711165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3">
  <r>
    <x v="0"/>
    <x v="0"/>
    <n v="192.14241486068113"/>
    <x v="0"/>
    <n v="62100"/>
  </r>
  <r>
    <x v="0"/>
    <x v="1"/>
    <n v="194.71974522292993"/>
    <x v="1"/>
    <n v="61100"/>
  </r>
  <r>
    <x v="0"/>
    <x v="2"/>
    <n v="203.74750830564784"/>
    <x v="2"/>
    <n v="61300"/>
  </r>
  <r>
    <x v="0"/>
    <x v="3"/>
    <n v="207.15017064846415"/>
    <x v="3"/>
    <n v="60700"/>
  </r>
  <r>
    <x v="0"/>
    <x v="4"/>
    <n v="214.14695340501791"/>
    <x v="4"/>
    <n v="59700"/>
  </r>
  <r>
    <x v="0"/>
    <x v="5"/>
    <n v="214.97111913357401"/>
    <x v="5"/>
    <n v="59500"/>
  </r>
  <r>
    <x v="0"/>
    <x v="6"/>
    <n v="223.36329588014982"/>
    <x v="6"/>
    <n v="59600"/>
  </r>
  <r>
    <x v="0"/>
    <x v="7"/>
    <n v="226.30620155038758"/>
    <x v="7"/>
    <n v="58400"/>
  </r>
  <r>
    <x v="0"/>
    <x v="8"/>
    <n v="236.42040816326531"/>
    <x v="8"/>
    <n v="57900"/>
  </r>
  <r>
    <x v="0"/>
    <x v="9"/>
    <n v="241.09504132231405"/>
    <x v="9"/>
    <n v="58300"/>
  </r>
  <r>
    <x v="0"/>
    <x v="10"/>
    <n v="247.30212765957447"/>
    <x v="10"/>
    <n v="58100"/>
  </r>
  <r>
    <x v="0"/>
    <x v="11"/>
    <n v="245.04291845493563"/>
    <x v="11"/>
    <n v="57100"/>
  </r>
  <r>
    <x v="0"/>
    <x v="12"/>
    <n v="247.96929824561403"/>
    <x v="12"/>
    <n v="56500"/>
  </r>
  <r>
    <x v="0"/>
    <x v="13"/>
    <n v="255.77828054298644"/>
    <x v="13"/>
    <n v="56500"/>
  </r>
  <r>
    <x v="0"/>
    <x v="14"/>
    <n v="259.11467889908255"/>
    <x v="14"/>
    <n v="56500"/>
  </r>
  <r>
    <x v="0"/>
    <x v="15"/>
    <n v="255.02752293577981"/>
    <x v="14"/>
    <n v="55600"/>
  </r>
  <r>
    <x v="0"/>
    <x v="16"/>
    <n v="257.09767441860464"/>
    <x v="15"/>
    <n v="55300"/>
  </r>
  <r>
    <x v="0"/>
    <x v="17"/>
    <n v="262.26315789473682"/>
    <x v="16"/>
    <n v="54800"/>
  </r>
  <r>
    <x v="0"/>
    <x v="18"/>
    <n v="264.97572815533982"/>
    <x v="17"/>
    <n v="54600"/>
  </r>
  <r>
    <x v="1"/>
    <x v="0"/>
    <n v="220.34506089309878"/>
    <x v="18"/>
    <n v="162800"/>
  </r>
  <r>
    <x v="1"/>
    <x v="1"/>
    <n v="224.89779005524861"/>
    <x v="19"/>
    <n v="162800"/>
  </r>
  <r>
    <x v="1"/>
    <x v="2"/>
    <n v="242.03709198813056"/>
    <x v="20"/>
    <n v="163100"/>
  </r>
  <r>
    <x v="1"/>
    <x v="3"/>
    <n v="250.87096774193549"/>
    <x v="21"/>
    <n v="163300"/>
  </r>
  <r>
    <x v="1"/>
    <x v="4"/>
    <n v="260.19871794871796"/>
    <x v="22"/>
    <n v="162400"/>
  </r>
  <r>
    <x v="1"/>
    <x v="5"/>
    <n v="264.78225806451616"/>
    <x v="23"/>
    <n v="164200"/>
  </r>
  <r>
    <x v="1"/>
    <x v="6"/>
    <n v="277.85178875638843"/>
    <x v="24"/>
    <n v="163100"/>
  </r>
  <r>
    <x v="1"/>
    <x v="7"/>
    <n v="268.93975903614455"/>
    <x v="25"/>
    <n v="156300"/>
  </r>
  <r>
    <x v="1"/>
    <x v="8"/>
    <n v="278.30973451327435"/>
    <x v="26"/>
    <n v="157200"/>
  </r>
  <r>
    <x v="1"/>
    <x v="9"/>
    <n v="288.85144927536231"/>
    <x v="27"/>
    <n v="159400"/>
  </r>
  <r>
    <x v="1"/>
    <x v="10"/>
    <n v="289.89963503649636"/>
    <x v="28"/>
    <n v="158900"/>
  </r>
  <r>
    <x v="1"/>
    <x v="11"/>
    <n v="293.66055045871559"/>
    <x v="29"/>
    <n v="160000"/>
  </r>
  <r>
    <x v="1"/>
    <x v="12"/>
    <n v="296.4898336414048"/>
    <x v="30"/>
    <n v="160400"/>
  </r>
  <r>
    <x v="1"/>
    <x v="13"/>
    <n v="305.22222222222223"/>
    <x v="31"/>
    <n v="162100"/>
  </r>
  <r>
    <x v="1"/>
    <x v="14"/>
    <n v="312.37790697674421"/>
    <x v="32"/>
    <n v="161200"/>
  </r>
  <r>
    <x v="1"/>
    <x v="15"/>
    <n v="320.00599999999997"/>
    <x v="33"/>
    <n v="160000"/>
  </r>
  <r>
    <x v="1"/>
    <x v="16"/>
    <n v="329.65306122448982"/>
    <x v="34"/>
    <n v="161500"/>
  </r>
  <r>
    <x v="1"/>
    <x v="17"/>
    <n v="344.14767932489451"/>
    <x v="35"/>
    <n v="163100"/>
  </r>
  <r>
    <x v="1"/>
    <x v="18"/>
    <n v="344.88559322033899"/>
    <x v="36"/>
    <n v="162800"/>
  </r>
  <r>
    <x v="2"/>
    <x v="0"/>
    <n v="151.69230769230768"/>
    <x v="37"/>
    <n v="19700"/>
  </r>
  <r>
    <x v="2"/>
    <x v="1"/>
    <n v="158.65040650406505"/>
    <x v="38"/>
    <n v="19500"/>
  </r>
  <r>
    <x v="2"/>
    <x v="2"/>
    <n v="165.29565217391306"/>
    <x v="39"/>
    <n v="19000"/>
  </r>
  <r>
    <x v="2"/>
    <x v="3"/>
    <n v="182.22115384615384"/>
    <x v="40"/>
    <n v="19000"/>
  </r>
  <r>
    <x v="2"/>
    <x v="4"/>
    <n v="189.72"/>
    <x v="41"/>
    <n v="19000"/>
  </r>
  <r>
    <x v="2"/>
    <x v="5"/>
    <n v="199.375"/>
    <x v="42"/>
    <n v="19100"/>
  </r>
  <r>
    <x v="2"/>
    <x v="6"/>
    <n v="208.47252747252747"/>
    <x v="43"/>
    <n v="19000"/>
  </r>
  <r>
    <x v="2"/>
    <x v="7"/>
    <n v="209.21739130434781"/>
    <x v="44"/>
    <n v="19200"/>
  </r>
  <r>
    <x v="2"/>
    <x v="8"/>
    <n v="225.72619047619048"/>
    <x v="45"/>
    <n v="19000"/>
  </r>
  <r>
    <x v="2"/>
    <x v="9"/>
    <n v="230.69135802469137"/>
    <x v="46"/>
    <n v="18700"/>
  </r>
  <r>
    <x v="2"/>
    <x v="10"/>
    <n v="235.88311688311688"/>
    <x v="47"/>
    <n v="18200"/>
  </r>
  <r>
    <x v="2"/>
    <x v="11"/>
    <n v="248.04225352112675"/>
    <x v="48"/>
    <n v="17600"/>
  </r>
  <r>
    <x v="2"/>
    <x v="12"/>
    <n v="237.46478873239437"/>
    <x v="48"/>
    <n v="16900"/>
  </r>
  <r>
    <x v="2"/>
    <x v="13"/>
    <n v="235.06944444444446"/>
    <x v="49"/>
    <n v="16900"/>
  </r>
  <r>
    <x v="2"/>
    <x v="14"/>
    <n v="236.13043478260869"/>
    <x v="50"/>
    <n v="16300"/>
  </r>
  <r>
    <x v="2"/>
    <x v="15"/>
    <n v="256"/>
    <x v="51"/>
    <n v="16400"/>
  </r>
  <r>
    <x v="2"/>
    <x v="16"/>
    <n v="258.12698412698415"/>
    <x v="52"/>
    <n v="16300"/>
  </r>
  <r>
    <x v="2"/>
    <x v="17"/>
    <n v="282.72413793103448"/>
    <x v="53"/>
    <n v="16400"/>
  </r>
  <r>
    <x v="2"/>
    <x v="18"/>
    <n v="291.80701754385967"/>
    <x v="54"/>
    <n v="16600"/>
  </r>
  <r>
    <x v="3"/>
    <x v="0"/>
    <n v="135.78807947019868"/>
    <x v="55"/>
    <n v="20500"/>
  </r>
  <r>
    <x v="3"/>
    <x v="1"/>
    <n v="139.86486486486487"/>
    <x v="56"/>
    <n v="20700"/>
  </r>
  <r>
    <x v="3"/>
    <x v="2"/>
    <n v="151.96350364963504"/>
    <x v="57"/>
    <n v="20800"/>
  </r>
  <r>
    <x v="3"/>
    <x v="3"/>
    <n v="168.52845528455285"/>
    <x v="38"/>
    <n v="20700"/>
  </r>
  <r>
    <x v="3"/>
    <x v="4"/>
    <n v="183.06194690265488"/>
    <x v="58"/>
    <n v="20700"/>
  </r>
  <r>
    <x v="3"/>
    <x v="5"/>
    <n v="192.77777777777777"/>
    <x v="59"/>
    <n v="20800"/>
  </r>
  <r>
    <x v="3"/>
    <x v="6"/>
    <n v="193.80555555555554"/>
    <x v="59"/>
    <n v="20900"/>
  </r>
  <r>
    <x v="3"/>
    <x v="7"/>
    <n v="203.1764705882353"/>
    <x v="60"/>
    <n v="20700"/>
  </r>
  <r>
    <x v="3"/>
    <x v="8"/>
    <n v="207.52525252525251"/>
    <x v="61"/>
    <n v="20500"/>
  </r>
  <r>
    <x v="3"/>
    <x v="9"/>
    <n v="203.98"/>
    <x v="41"/>
    <n v="20400"/>
  </r>
  <r>
    <x v="3"/>
    <x v="10"/>
    <n v="204.31958762886597"/>
    <x v="62"/>
    <n v="19800"/>
  </r>
  <r>
    <x v="3"/>
    <x v="11"/>
    <n v="210.3125"/>
    <x v="42"/>
    <n v="20200"/>
  </r>
  <r>
    <x v="3"/>
    <x v="12"/>
    <n v="213.04166666666666"/>
    <x v="42"/>
    <n v="20500"/>
  </r>
  <r>
    <x v="3"/>
    <x v="13"/>
    <n v="211.23958333333334"/>
    <x v="42"/>
    <n v="20300"/>
  </r>
  <r>
    <x v="3"/>
    <x v="14"/>
    <n v="216.42105263157896"/>
    <x v="63"/>
    <n v="20600"/>
  </r>
  <r>
    <x v="3"/>
    <x v="15"/>
    <n v="216.35416666666666"/>
    <x v="42"/>
    <n v="20800"/>
  </r>
  <r>
    <x v="3"/>
    <x v="16"/>
    <n v="211.30208333333334"/>
    <x v="42"/>
    <n v="20300"/>
  </r>
  <r>
    <x v="3"/>
    <x v="17"/>
    <n v="220"/>
    <x v="64"/>
    <n v="20700"/>
  </r>
  <r>
    <x v="3"/>
    <x v="18"/>
    <n v="218.95698924731184"/>
    <x v="65"/>
    <n v="20400"/>
  </r>
  <r>
    <x v="4"/>
    <x v="0"/>
    <n v="147.14285714285714"/>
    <x v="43"/>
    <n v="13400"/>
  </r>
  <r>
    <x v="4"/>
    <x v="1"/>
    <n v="153.33720930232559"/>
    <x v="66"/>
    <n v="13200"/>
  </r>
  <r>
    <x v="4"/>
    <x v="2"/>
    <n v="158.71951219512195"/>
    <x v="67"/>
    <n v="13000"/>
  </r>
  <r>
    <x v="4"/>
    <x v="3"/>
    <n v="174.74666666666667"/>
    <x v="68"/>
    <n v="13100"/>
  </r>
  <r>
    <x v="4"/>
    <x v="4"/>
    <n v="177.97333333333333"/>
    <x v="68"/>
    <n v="13300"/>
  </r>
  <r>
    <x v="4"/>
    <x v="5"/>
    <n v="191.91176470588235"/>
    <x v="69"/>
    <n v="13100"/>
  </r>
  <r>
    <x v="4"/>
    <x v="6"/>
    <n v="198.41538461538462"/>
    <x v="70"/>
    <n v="12900"/>
  </r>
  <r>
    <x v="4"/>
    <x v="7"/>
    <n v="213.08196721311475"/>
    <x v="71"/>
    <n v="13000"/>
  </r>
  <r>
    <x v="4"/>
    <x v="8"/>
    <n v="206.12903225806451"/>
    <x v="72"/>
    <n v="12800"/>
  </r>
  <r>
    <x v="4"/>
    <x v="9"/>
    <n v="208.54098360655738"/>
    <x v="71"/>
    <n v="12700"/>
  </r>
  <r>
    <x v="4"/>
    <x v="10"/>
    <n v="210.38983050847457"/>
    <x v="73"/>
    <n v="12400"/>
  </r>
  <r>
    <x v="4"/>
    <x v="11"/>
    <n v="220.80357142857142"/>
    <x v="74"/>
    <n v="12400"/>
  </r>
  <r>
    <x v="4"/>
    <x v="12"/>
    <n v="220.89473684210526"/>
    <x v="54"/>
    <n v="12600"/>
  </r>
  <r>
    <x v="4"/>
    <x v="13"/>
    <n v="222.07142857142858"/>
    <x v="74"/>
    <n v="12400"/>
  </r>
  <r>
    <x v="4"/>
    <x v="14"/>
    <n v="221.53571428571428"/>
    <x v="74"/>
    <n v="12400"/>
  </r>
  <r>
    <x v="4"/>
    <x v="15"/>
    <n v="235.15094339622641"/>
    <x v="75"/>
    <n v="12500"/>
  </r>
  <r>
    <x v="4"/>
    <x v="16"/>
    <n v="234.9245283018868"/>
    <x v="75"/>
    <n v="12500"/>
  </r>
  <r>
    <x v="4"/>
    <x v="17"/>
    <n v="249.38"/>
    <x v="76"/>
    <n v="12500"/>
  </r>
  <r>
    <x v="4"/>
    <x v="18"/>
    <n v="266.14893617021278"/>
    <x v="77"/>
    <n v="12500"/>
  </r>
  <r>
    <x v="5"/>
    <x v="0"/>
    <n v="162.09278350515464"/>
    <x v="62"/>
    <n v="15700"/>
  </r>
  <r>
    <x v="5"/>
    <x v="1"/>
    <n v="170.26373626373626"/>
    <x v="43"/>
    <n v="15500"/>
  </r>
  <r>
    <x v="5"/>
    <x v="2"/>
    <n v="175.85555555555555"/>
    <x v="78"/>
    <n v="15800"/>
  </r>
  <r>
    <x v="5"/>
    <x v="3"/>
    <n v="194.53164556962025"/>
    <x v="79"/>
    <n v="15400"/>
  </r>
  <r>
    <x v="5"/>
    <x v="4"/>
    <n v="206.84931506849315"/>
    <x v="80"/>
    <n v="15100"/>
  </r>
  <r>
    <x v="5"/>
    <x v="5"/>
    <n v="211.42465753424656"/>
    <x v="80"/>
    <n v="15400"/>
  </r>
  <r>
    <x v="5"/>
    <x v="6"/>
    <n v="222.67164179104478"/>
    <x v="81"/>
    <n v="14900"/>
  </r>
  <r>
    <x v="5"/>
    <x v="7"/>
    <n v="233.90909090909091"/>
    <x v="82"/>
    <n v="15400"/>
  </r>
  <r>
    <x v="5"/>
    <x v="8"/>
    <n v="231.5625"/>
    <x v="51"/>
    <n v="14800"/>
  </r>
  <r>
    <x v="5"/>
    <x v="9"/>
    <n v="232.74576271186442"/>
    <x v="73"/>
    <n v="13700"/>
  </r>
  <r>
    <x v="5"/>
    <x v="10"/>
    <n v="229.61016949152543"/>
    <x v="73"/>
    <n v="13500"/>
  </r>
  <r>
    <x v="5"/>
    <x v="11"/>
    <n v="225.71428571428572"/>
    <x v="74"/>
    <n v="12600"/>
  </r>
  <r>
    <x v="5"/>
    <x v="12"/>
    <n v="206.42622950819671"/>
    <x v="71"/>
    <n v="12600"/>
  </r>
  <r>
    <x v="5"/>
    <x v="13"/>
    <n v="205.55737704918033"/>
    <x v="71"/>
    <n v="12500"/>
  </r>
  <r>
    <x v="5"/>
    <x v="14"/>
    <n v="197.34920634920636"/>
    <x v="52"/>
    <n v="12400"/>
  </r>
  <r>
    <x v="5"/>
    <x v="15"/>
    <n v="208.04918032786884"/>
    <x v="71"/>
    <n v="12700"/>
  </r>
  <r>
    <x v="5"/>
    <x v="16"/>
    <n v="209.64406779661016"/>
    <x v="73"/>
    <n v="12400"/>
  </r>
  <r>
    <x v="5"/>
    <x v="17"/>
    <n v="224.94642857142858"/>
    <x v="74"/>
    <n v="12600"/>
  </r>
  <r>
    <x v="5"/>
    <x v="18"/>
    <n v="225.29090909090908"/>
    <x v="83"/>
    <n v="12400"/>
  </r>
  <r>
    <x v="6"/>
    <x v="0"/>
    <n v="119.65573770491804"/>
    <x v="71"/>
    <n v="7300"/>
  </r>
  <r>
    <x v="6"/>
    <x v="1"/>
    <n v="111.85714285714286"/>
    <x v="52"/>
    <n v="7000"/>
  </r>
  <r>
    <x v="6"/>
    <x v="2"/>
    <n v="120.61016949152543"/>
    <x v="73"/>
    <n v="7100"/>
  </r>
  <r>
    <x v="6"/>
    <x v="3"/>
    <n v="161.16666666666666"/>
    <x v="84"/>
    <n v="6800"/>
  </r>
  <r>
    <x v="6"/>
    <x v="4"/>
    <n v="152.9111111111111"/>
    <x v="85"/>
    <n v="6900"/>
  </r>
  <r>
    <x v="6"/>
    <x v="5"/>
    <n v="169.88095238095238"/>
    <x v="84"/>
    <n v="7100"/>
  </r>
  <r>
    <x v="6"/>
    <x v="6"/>
    <n v="173.34090909090909"/>
    <x v="86"/>
    <n v="7600"/>
  </r>
  <r>
    <x v="6"/>
    <x v="7"/>
    <n v="179"/>
    <x v="87"/>
    <n v="7700"/>
  </r>
  <r>
    <x v="6"/>
    <x v="8"/>
    <n v="184.16279069767441"/>
    <x v="87"/>
    <n v="7900"/>
  </r>
  <r>
    <x v="6"/>
    <x v="9"/>
    <n v="172.46666666666667"/>
    <x v="85"/>
    <n v="7800"/>
  </r>
  <r>
    <x v="6"/>
    <x v="10"/>
    <n v="170.85106382978722"/>
    <x v="77"/>
    <n v="8000"/>
  </r>
  <r>
    <x v="6"/>
    <x v="11"/>
    <n v="170.64583333333334"/>
    <x v="88"/>
    <n v="8200"/>
  </r>
  <r>
    <x v="6"/>
    <x v="12"/>
    <n v="170.33333333333334"/>
    <x v="88"/>
    <n v="8200"/>
  </r>
  <r>
    <x v="6"/>
    <x v="13"/>
    <n v="138.6888888888889"/>
    <x v="85"/>
    <n v="6200"/>
  </r>
  <r>
    <x v="6"/>
    <x v="14"/>
    <n v="140.08695652173913"/>
    <x v="89"/>
    <n v="6400"/>
  </r>
  <r>
    <x v="6"/>
    <x v="15"/>
    <n v="146.125"/>
    <x v="88"/>
    <n v="7000"/>
  </r>
  <r>
    <x v="6"/>
    <x v="16"/>
    <n v="152.33333333333334"/>
    <x v="88"/>
    <n v="7300"/>
  </r>
  <r>
    <x v="6"/>
    <x v="17"/>
    <n v="156.87234042553192"/>
    <x v="77"/>
    <n v="7400"/>
  </r>
  <r>
    <x v="6"/>
    <x v="18"/>
    <n v="151.43478260869566"/>
    <x v="89"/>
    <n v="7000"/>
  </r>
  <r>
    <x v="7"/>
    <x v="0"/>
    <n v="232.02162162162162"/>
    <x v="90"/>
    <n v="42900"/>
  </r>
  <r>
    <x v="7"/>
    <x v="1"/>
    <n v="244.90960451977401"/>
    <x v="91"/>
    <n v="43300"/>
  </r>
  <r>
    <x v="7"/>
    <x v="2"/>
    <n v="258.02380952380952"/>
    <x v="92"/>
    <n v="43300"/>
  </r>
  <r>
    <x v="7"/>
    <x v="3"/>
    <n v="266.23780487804879"/>
    <x v="93"/>
    <n v="43700"/>
  </r>
  <r>
    <x v="7"/>
    <x v="4"/>
    <n v="271.25925925925924"/>
    <x v="94"/>
    <n v="43900"/>
  </r>
  <r>
    <x v="7"/>
    <x v="5"/>
    <n v="277.7358490566038"/>
    <x v="95"/>
    <n v="44200"/>
  </r>
  <r>
    <x v="7"/>
    <x v="6"/>
    <n v="283.34177215189874"/>
    <x v="96"/>
    <n v="44800"/>
  </r>
  <r>
    <x v="7"/>
    <x v="7"/>
    <n v="281.14935064935065"/>
    <x v="97"/>
    <n v="43300"/>
  </r>
  <r>
    <x v="7"/>
    <x v="8"/>
    <n v="286.22297297297297"/>
    <x v="56"/>
    <n v="42400"/>
  </r>
  <r>
    <x v="7"/>
    <x v="9"/>
    <n v="286.87857142857143"/>
    <x v="98"/>
    <n v="40200"/>
  </r>
  <r>
    <x v="7"/>
    <x v="10"/>
    <n v="297.43382352941177"/>
    <x v="99"/>
    <n v="40500"/>
  </r>
  <r>
    <x v="7"/>
    <x v="11"/>
    <n v="300.20895522388059"/>
    <x v="100"/>
    <n v="40200"/>
  </r>
  <r>
    <x v="7"/>
    <x v="12"/>
    <n v="301.5149253731343"/>
    <x v="100"/>
    <n v="40400"/>
  </r>
  <r>
    <x v="7"/>
    <x v="13"/>
    <n v="311.25581395348837"/>
    <x v="101"/>
    <n v="40200"/>
  </r>
  <r>
    <x v="7"/>
    <x v="14"/>
    <n v="317.3174603174603"/>
    <x v="102"/>
    <n v="40000"/>
  </r>
  <r>
    <x v="7"/>
    <x v="15"/>
    <n v="325.19672131147541"/>
    <x v="103"/>
    <n v="39700"/>
  </r>
  <r>
    <x v="7"/>
    <x v="16"/>
    <n v="328.74789915966386"/>
    <x v="104"/>
    <n v="39100"/>
  </r>
  <r>
    <x v="7"/>
    <x v="17"/>
    <n v="338.39473684210526"/>
    <x v="105"/>
    <n v="38600"/>
  </r>
  <r>
    <x v="7"/>
    <x v="18"/>
    <n v="340.64285714285717"/>
    <x v="106"/>
    <n v="38200"/>
  </r>
  <r>
    <x v="8"/>
    <x v="0"/>
    <n v="127.90714285714286"/>
    <x v="98"/>
    <n v="17900"/>
  </r>
  <r>
    <x v="8"/>
    <x v="1"/>
    <n v="133.37313432835822"/>
    <x v="100"/>
    <n v="17900"/>
  </r>
  <r>
    <x v="8"/>
    <x v="2"/>
    <n v="159.22727272727272"/>
    <x v="107"/>
    <n v="17500"/>
  </r>
  <r>
    <x v="8"/>
    <x v="3"/>
    <n v="168.52941176470588"/>
    <x v="60"/>
    <n v="17200"/>
  </r>
  <r>
    <x v="8"/>
    <x v="4"/>
    <n v="176.22448979591837"/>
    <x v="108"/>
    <n v="17300"/>
  </r>
  <r>
    <x v="8"/>
    <x v="5"/>
    <n v="181.61458333333334"/>
    <x v="42"/>
    <n v="17400"/>
  </r>
  <r>
    <x v="8"/>
    <x v="6"/>
    <n v="185.44086021505376"/>
    <x v="65"/>
    <n v="17200"/>
  </r>
  <r>
    <x v="8"/>
    <x v="7"/>
    <n v="195.49438202247191"/>
    <x v="109"/>
    <n v="17400"/>
  </r>
  <r>
    <x v="8"/>
    <x v="8"/>
    <n v="211.34939759036143"/>
    <x v="110"/>
    <n v="17500"/>
  </r>
  <r>
    <x v="8"/>
    <x v="9"/>
    <n v="215.73750000000001"/>
    <x v="111"/>
    <n v="17300"/>
  </r>
  <r>
    <x v="8"/>
    <x v="10"/>
    <n v="219.03896103896105"/>
    <x v="47"/>
    <n v="16900"/>
  </r>
  <r>
    <x v="8"/>
    <x v="11"/>
    <n v="216.16455696202533"/>
    <x v="79"/>
    <n v="17100"/>
  </r>
  <r>
    <x v="8"/>
    <x v="12"/>
    <n v="224.35526315789474"/>
    <x v="112"/>
    <n v="17100"/>
  </r>
  <r>
    <x v="8"/>
    <x v="13"/>
    <n v="229.79452054794521"/>
    <x v="80"/>
    <n v="16800"/>
  </r>
  <r>
    <x v="8"/>
    <x v="14"/>
    <n v="237.48571428571429"/>
    <x v="113"/>
    <n v="16600"/>
  </r>
  <r>
    <x v="8"/>
    <x v="15"/>
    <n v="244.20289855072463"/>
    <x v="50"/>
    <n v="16900"/>
  </r>
  <r>
    <x v="8"/>
    <x v="16"/>
    <n v="260.15384615384613"/>
    <x v="70"/>
    <n v="16900"/>
  </r>
  <r>
    <x v="8"/>
    <x v="17"/>
    <n v="263.453125"/>
    <x v="51"/>
    <n v="16900"/>
  </r>
  <r>
    <x v="8"/>
    <x v="18"/>
    <n v="268.39682539682542"/>
    <x v="52"/>
    <n v="16900"/>
  </r>
  <r>
    <x v="9"/>
    <x v="0"/>
    <n v="170.98500000000001"/>
    <x v="114"/>
    <n v="34200"/>
  </r>
  <r>
    <x v="9"/>
    <x v="1"/>
    <n v="178.96891191709844"/>
    <x v="115"/>
    <n v="34500"/>
  </r>
  <r>
    <x v="9"/>
    <x v="2"/>
    <n v="203.49122807017545"/>
    <x v="116"/>
    <n v="34800"/>
  </r>
  <r>
    <x v="9"/>
    <x v="3"/>
    <n v="205.85365853658536"/>
    <x v="93"/>
    <n v="33800"/>
  </r>
  <r>
    <x v="9"/>
    <x v="4"/>
    <n v="215.23225806451612"/>
    <x v="117"/>
    <n v="33400"/>
  </r>
  <r>
    <x v="9"/>
    <x v="5"/>
    <n v="225.90066225165563"/>
    <x v="55"/>
    <n v="34100"/>
  </r>
  <r>
    <x v="9"/>
    <x v="6"/>
    <n v="249.46428571428572"/>
    <x v="98"/>
    <n v="34900"/>
  </r>
  <r>
    <x v="9"/>
    <x v="7"/>
    <n v="267.5"/>
    <x v="100"/>
    <n v="35800"/>
  </r>
  <r>
    <x v="9"/>
    <x v="8"/>
    <n v="266.81679389312978"/>
    <x v="118"/>
    <n v="35000"/>
  </r>
  <r>
    <x v="9"/>
    <x v="9"/>
    <n v="269.328125"/>
    <x v="119"/>
    <n v="34500"/>
  </r>
  <r>
    <x v="9"/>
    <x v="10"/>
    <n v="246.85271317829458"/>
    <x v="101"/>
    <n v="31800"/>
  </r>
  <r>
    <x v="9"/>
    <x v="11"/>
    <n v="258.93548387096774"/>
    <x v="120"/>
    <n v="32100"/>
  </r>
  <r>
    <x v="9"/>
    <x v="12"/>
    <n v="270.63865546218489"/>
    <x v="104"/>
    <n v="32200"/>
  </r>
  <r>
    <x v="9"/>
    <x v="13"/>
    <n v="272.98275862068965"/>
    <x v="121"/>
    <n v="31700"/>
  </r>
  <r>
    <x v="9"/>
    <x v="14"/>
    <n v="282.64864864864865"/>
    <x v="122"/>
    <n v="31400"/>
  </r>
  <r>
    <x v="9"/>
    <x v="15"/>
    <n v="276.94736842105266"/>
    <x v="105"/>
    <n v="31600"/>
  </r>
  <r>
    <x v="9"/>
    <x v="16"/>
    <n v="274.35652173913041"/>
    <x v="39"/>
    <n v="31600"/>
  </r>
  <r>
    <x v="9"/>
    <x v="17"/>
    <n v="288.37272727272727"/>
    <x v="107"/>
    <n v="31700"/>
  </r>
  <r>
    <x v="9"/>
    <x v="18"/>
    <n v="303.18691588785049"/>
    <x v="123"/>
    <n v="32400"/>
  </r>
  <r>
    <x v="10"/>
    <x v="0"/>
    <n v="151.45408163265307"/>
    <x v="124"/>
    <n v="29700"/>
  </r>
  <r>
    <x v="10"/>
    <x v="1"/>
    <n v="154.66315789473686"/>
    <x v="125"/>
    <n v="29400"/>
  </r>
  <r>
    <x v="10"/>
    <x v="2"/>
    <n v="178.02380952380952"/>
    <x v="92"/>
    <n v="29900"/>
  </r>
  <r>
    <x v="10"/>
    <x v="3"/>
    <n v="183.6"/>
    <x v="126"/>
    <n v="29400"/>
  </r>
  <r>
    <x v="10"/>
    <x v="4"/>
    <n v="190.73684210526315"/>
    <x v="127"/>
    <n v="29000"/>
  </r>
  <r>
    <x v="10"/>
    <x v="5"/>
    <n v="210.82733812949641"/>
    <x v="128"/>
    <n v="29300"/>
  </r>
  <r>
    <x v="10"/>
    <x v="6"/>
    <n v="211.96402877697841"/>
    <x v="128"/>
    <n v="29500"/>
  </r>
  <r>
    <x v="10"/>
    <x v="7"/>
    <n v="211.01428571428571"/>
    <x v="98"/>
    <n v="29500"/>
  </r>
  <r>
    <x v="10"/>
    <x v="8"/>
    <n v="210.04285714285714"/>
    <x v="98"/>
    <n v="29400"/>
  </r>
  <r>
    <x v="10"/>
    <x v="9"/>
    <n v="221.79104477611941"/>
    <x v="100"/>
    <n v="29700"/>
  </r>
  <r>
    <x v="10"/>
    <x v="10"/>
    <n v="245.3388429752066"/>
    <x v="129"/>
    <n v="29700"/>
  </r>
  <r>
    <x v="10"/>
    <x v="11"/>
    <n v="238.72413793103448"/>
    <x v="121"/>
    <n v="27700"/>
  </r>
  <r>
    <x v="10"/>
    <x v="12"/>
    <n v="253.24324324324326"/>
    <x v="122"/>
    <n v="28100"/>
  </r>
  <r>
    <x v="10"/>
    <x v="13"/>
    <n v="262.86666666666667"/>
    <x v="130"/>
    <n v="27600"/>
  </r>
  <r>
    <x v="10"/>
    <x v="14"/>
    <n v="281.19387755102042"/>
    <x v="108"/>
    <n v="27600"/>
  </r>
  <r>
    <x v="10"/>
    <x v="15"/>
    <n v="280.40206185567013"/>
    <x v="62"/>
    <n v="27200"/>
  </r>
  <r>
    <x v="10"/>
    <x v="16"/>
    <n v="274.20408163265307"/>
    <x v="108"/>
    <n v="26900"/>
  </r>
  <r>
    <x v="10"/>
    <x v="17"/>
    <n v="291.68817204301075"/>
    <x v="65"/>
    <n v="27100"/>
  </r>
  <r>
    <x v="10"/>
    <x v="18"/>
    <n v="334.13414634146341"/>
    <x v="67"/>
    <n v="27400"/>
  </r>
  <r>
    <x v="11"/>
    <x v="0"/>
    <n v="126.52500000000001"/>
    <x v="111"/>
    <n v="10100"/>
  </r>
  <r>
    <x v="11"/>
    <x v="1"/>
    <n v="138.15277777777777"/>
    <x v="49"/>
    <n v="9900"/>
  </r>
  <r>
    <x v="11"/>
    <x v="2"/>
    <n v="147.91176470588235"/>
    <x v="69"/>
    <n v="10100"/>
  </r>
  <r>
    <x v="11"/>
    <x v="3"/>
    <n v="172.91228070175438"/>
    <x v="54"/>
    <n v="9900"/>
  </r>
  <r>
    <x v="11"/>
    <x v="4"/>
    <n v="180.14814814814815"/>
    <x v="131"/>
    <n v="9700"/>
  </r>
  <r>
    <x v="11"/>
    <x v="5"/>
    <n v="191.26"/>
    <x v="76"/>
    <n v="9600"/>
  </r>
  <r>
    <x v="11"/>
    <x v="6"/>
    <n v="192.59615384615384"/>
    <x v="132"/>
    <n v="10000"/>
  </r>
  <r>
    <x v="11"/>
    <x v="7"/>
    <n v="193.18"/>
    <x v="76"/>
    <n v="9700"/>
  </r>
  <r>
    <x v="11"/>
    <x v="8"/>
    <n v="194.64705882352942"/>
    <x v="133"/>
    <n v="9900"/>
  </r>
  <r>
    <x v="11"/>
    <x v="9"/>
    <n v="214.97826086956522"/>
    <x v="89"/>
    <n v="9900"/>
  </r>
  <r>
    <x v="11"/>
    <x v="10"/>
    <n v="211.17021276595744"/>
    <x v="77"/>
    <n v="9900"/>
  </r>
  <r>
    <x v="11"/>
    <x v="11"/>
    <n v="242.38095238095238"/>
    <x v="84"/>
    <n v="10200"/>
  </r>
  <r>
    <x v="11"/>
    <x v="12"/>
    <n v="238.25581395348837"/>
    <x v="87"/>
    <n v="10200"/>
  </r>
  <r>
    <x v="11"/>
    <x v="13"/>
    <n v="235.5952380952381"/>
    <x v="84"/>
    <n v="9900"/>
  </r>
  <r>
    <x v="11"/>
    <x v="14"/>
    <n v="217.8"/>
    <x v="85"/>
    <n v="9800"/>
  </r>
  <r>
    <x v="11"/>
    <x v="15"/>
    <n v="232.38095238095238"/>
    <x v="84"/>
    <n v="9800"/>
  </r>
  <r>
    <x v="11"/>
    <x v="16"/>
    <n v="240.70731707317074"/>
    <x v="134"/>
    <n v="9900"/>
  </r>
  <r>
    <x v="11"/>
    <x v="17"/>
    <n v="287.31428571428569"/>
    <x v="135"/>
    <n v="10100"/>
  </r>
  <r>
    <x v="11"/>
    <x v="18"/>
    <n v="305.85294117647061"/>
    <x v="136"/>
    <n v="10400"/>
  </r>
  <r>
    <x v="12"/>
    <x v="0"/>
    <n v="140.05454545454546"/>
    <x v="83"/>
    <n v="7700"/>
  </r>
  <r>
    <x v="12"/>
    <x v="1"/>
    <n v="152.29411764705881"/>
    <x v="133"/>
    <n v="7800"/>
  </r>
  <r>
    <x v="12"/>
    <x v="2"/>
    <n v="167.0408163265306"/>
    <x v="137"/>
    <n v="8200"/>
  </r>
  <r>
    <x v="12"/>
    <x v="3"/>
    <n v="177.36363636363637"/>
    <x v="86"/>
    <n v="7800"/>
  </r>
  <r>
    <x v="12"/>
    <x v="4"/>
    <n v="183.04651162790697"/>
    <x v="87"/>
    <n v="7900"/>
  </r>
  <r>
    <x v="12"/>
    <x v="5"/>
    <n v="186.55813953488371"/>
    <x v="87"/>
    <n v="8000"/>
  </r>
  <r>
    <x v="12"/>
    <x v="6"/>
    <n v="213.81081081081081"/>
    <x v="138"/>
    <n v="7900"/>
  </r>
  <r>
    <x v="12"/>
    <x v="7"/>
    <n v="215.66666666666666"/>
    <x v="139"/>
    <n v="7800"/>
  </r>
  <r>
    <x v="12"/>
    <x v="8"/>
    <n v="225.8"/>
    <x v="135"/>
    <n v="7900"/>
  </r>
  <r>
    <x v="12"/>
    <x v="9"/>
    <n v="218.02941176470588"/>
    <x v="136"/>
    <n v="7400"/>
  </r>
  <r>
    <x v="12"/>
    <x v="10"/>
    <n v="224.63636363636363"/>
    <x v="140"/>
    <n v="7400"/>
  </r>
  <r>
    <x v="12"/>
    <x v="11"/>
    <n v="244.76666666666668"/>
    <x v="141"/>
    <n v="7300"/>
  </r>
  <r>
    <x v="12"/>
    <x v="12"/>
    <n v="262.85714285714283"/>
    <x v="142"/>
    <n v="7400"/>
  </r>
  <r>
    <x v="12"/>
    <x v="13"/>
    <n v="267.03571428571428"/>
    <x v="142"/>
    <n v="7500"/>
  </r>
  <r>
    <x v="12"/>
    <x v="14"/>
    <n v="274.17857142857144"/>
    <x v="142"/>
    <n v="7700"/>
  </r>
  <r>
    <x v="12"/>
    <x v="15"/>
    <n v="294.88461538461536"/>
    <x v="143"/>
    <n v="7700"/>
  </r>
  <r>
    <x v="12"/>
    <x v="16"/>
    <n v="293.07407407407408"/>
    <x v="144"/>
    <n v="7900"/>
  </r>
  <r>
    <x v="12"/>
    <x v="17"/>
    <n v="304.59259259259261"/>
    <x v="144"/>
    <n v="8200"/>
  </r>
  <r>
    <x v="12"/>
    <x v="18"/>
    <n v="306.25925925925924"/>
    <x v="144"/>
    <n v="8300"/>
  </r>
  <r>
    <x v="13"/>
    <x v="0"/>
    <n v="183.25142857142856"/>
    <x v="145"/>
    <n v="64100"/>
  </r>
  <r>
    <x v="13"/>
    <x v="1"/>
    <n v="195.91124260355031"/>
    <x v="146"/>
    <n v="66200"/>
  </r>
  <r>
    <x v="13"/>
    <x v="2"/>
    <n v="225.12987012987014"/>
    <x v="147"/>
    <n v="69300"/>
  </r>
  <r>
    <x v="13"/>
    <x v="3"/>
    <n v="242.31958762886597"/>
    <x v="148"/>
    <n v="70500"/>
  </r>
  <r>
    <x v="13"/>
    <x v="4"/>
    <n v="258.49819494584835"/>
    <x v="5"/>
    <n v="71600"/>
  </r>
  <r>
    <x v="13"/>
    <x v="5"/>
    <n v="270.70848708487085"/>
    <x v="149"/>
    <n v="73400"/>
  </r>
  <r>
    <x v="13"/>
    <x v="6"/>
    <n v="273.44074074074075"/>
    <x v="150"/>
    <n v="73800"/>
  </r>
  <r>
    <x v="13"/>
    <x v="7"/>
    <n v="281.60902255639098"/>
    <x v="151"/>
    <n v="74900"/>
  </r>
  <r>
    <x v="13"/>
    <x v="8"/>
    <n v="288.06563706563708"/>
    <x v="152"/>
    <n v="74600"/>
  </r>
  <r>
    <x v="13"/>
    <x v="9"/>
    <n v="276.98367346938778"/>
    <x v="8"/>
    <n v="67900"/>
  </r>
  <r>
    <x v="13"/>
    <x v="10"/>
    <n v="302.02083333333331"/>
    <x v="153"/>
    <n v="72500"/>
  </r>
  <r>
    <x v="13"/>
    <x v="11"/>
    <n v="313.26609442060084"/>
    <x v="11"/>
    <n v="73000"/>
  </r>
  <r>
    <x v="13"/>
    <x v="12"/>
    <n v="322.52608695652174"/>
    <x v="154"/>
    <n v="74200"/>
  </r>
  <r>
    <x v="13"/>
    <x v="13"/>
    <n v="324.5"/>
    <x v="12"/>
    <n v="74000"/>
  </r>
  <r>
    <x v="13"/>
    <x v="14"/>
    <n v="329.12444444444446"/>
    <x v="155"/>
    <n v="74100"/>
  </r>
  <r>
    <x v="13"/>
    <x v="15"/>
    <n v="336.35909090909092"/>
    <x v="156"/>
    <n v="74000"/>
  </r>
  <r>
    <x v="13"/>
    <x v="16"/>
    <n v="345.8878504672897"/>
    <x v="157"/>
    <n v="74000"/>
  </r>
  <r>
    <x v="13"/>
    <x v="17"/>
    <n v="368.93137254901961"/>
    <x v="158"/>
    <n v="75300"/>
  </r>
  <r>
    <x v="13"/>
    <x v="18"/>
    <n v="383.255"/>
    <x v="114"/>
    <n v="76700"/>
  </r>
  <r>
    <x v="14"/>
    <x v="0"/>
    <n v="174.29"/>
    <x v="114"/>
    <n v="34900"/>
  </r>
  <r>
    <x v="14"/>
    <x v="1"/>
    <n v="177.48768472906403"/>
    <x v="159"/>
    <n v="36000"/>
  </r>
  <r>
    <x v="14"/>
    <x v="2"/>
    <n v="190.38265306122449"/>
    <x v="124"/>
    <n v="37300"/>
  </r>
  <r>
    <x v="14"/>
    <x v="3"/>
    <n v="205.24468085106383"/>
    <x v="160"/>
    <n v="38600"/>
  </r>
  <r>
    <x v="14"/>
    <x v="4"/>
    <n v="215.31491712707182"/>
    <x v="161"/>
    <n v="39000"/>
  </r>
  <r>
    <x v="14"/>
    <x v="5"/>
    <n v="227.99425287356323"/>
    <x v="162"/>
    <n v="39700"/>
  </r>
  <r>
    <x v="14"/>
    <x v="6"/>
    <n v="226.52298850574712"/>
    <x v="162"/>
    <n v="39400"/>
  </r>
  <r>
    <x v="14"/>
    <x v="7"/>
    <n v="231.15697674418604"/>
    <x v="163"/>
    <n v="39800"/>
  </r>
  <r>
    <x v="14"/>
    <x v="8"/>
    <n v="236"/>
    <x v="92"/>
    <n v="39600"/>
  </r>
  <r>
    <x v="14"/>
    <x v="9"/>
    <n v="238.9390243902439"/>
    <x v="93"/>
    <n v="39200"/>
  </r>
  <r>
    <x v="14"/>
    <x v="10"/>
    <n v="246.34177215189874"/>
    <x v="96"/>
    <n v="38900"/>
  </r>
  <r>
    <x v="14"/>
    <x v="11"/>
    <n v="254.8843537414966"/>
    <x v="164"/>
    <n v="37500"/>
  </r>
  <r>
    <x v="14"/>
    <x v="12"/>
    <n v="257.14383561643837"/>
    <x v="165"/>
    <n v="37500"/>
  </r>
  <r>
    <x v="14"/>
    <x v="13"/>
    <n v="268.06338028169012"/>
    <x v="166"/>
    <n v="38100"/>
  </r>
  <r>
    <x v="14"/>
    <x v="14"/>
    <n v="265.24647887323943"/>
    <x v="166"/>
    <n v="37700"/>
  </r>
  <r>
    <x v="14"/>
    <x v="15"/>
    <n v="272.89855072463769"/>
    <x v="167"/>
    <n v="37700"/>
  </r>
  <r>
    <x v="14"/>
    <x v="16"/>
    <n v="278.11764705882354"/>
    <x v="99"/>
    <n v="37800"/>
  </r>
  <r>
    <x v="14"/>
    <x v="17"/>
    <n v="284.04545454545456"/>
    <x v="168"/>
    <n v="37500"/>
  </r>
  <r>
    <x v="14"/>
    <x v="18"/>
    <n v="294.39230769230767"/>
    <x v="37"/>
    <n v="38300"/>
  </r>
  <r>
    <x v="15"/>
    <x v="0"/>
    <n v="216.75"/>
    <x v="56"/>
    <n v="32100"/>
  </r>
  <r>
    <x v="15"/>
    <x v="1"/>
    <n v="225.36879432624113"/>
    <x v="169"/>
    <n v="31800"/>
  </r>
  <r>
    <x v="15"/>
    <x v="2"/>
    <n v="240.89393939393941"/>
    <x v="168"/>
    <n v="31800"/>
  </r>
  <r>
    <x v="15"/>
    <x v="3"/>
    <n v="254.78048780487805"/>
    <x v="38"/>
    <n v="31300"/>
  </r>
  <r>
    <x v="15"/>
    <x v="4"/>
    <n v="265.25619834710744"/>
    <x v="129"/>
    <n v="32100"/>
  </r>
  <r>
    <x v="15"/>
    <x v="5"/>
    <n v="266.08333333333331"/>
    <x v="170"/>
    <n v="31900"/>
  </r>
  <r>
    <x v="15"/>
    <x v="6"/>
    <n v="261.37606837606836"/>
    <x v="171"/>
    <n v="30600"/>
  </r>
  <r>
    <x v="15"/>
    <x v="7"/>
    <n v="269.20175438596493"/>
    <x v="105"/>
    <n v="30700"/>
  </r>
  <r>
    <x v="15"/>
    <x v="8"/>
    <n v="275.69911504424778"/>
    <x v="58"/>
    <n v="31200"/>
  </r>
  <r>
    <x v="15"/>
    <x v="9"/>
    <n v="280.51351351351349"/>
    <x v="122"/>
    <n v="31100"/>
  </r>
  <r>
    <x v="15"/>
    <x v="10"/>
    <n v="290.64814814814815"/>
    <x v="59"/>
    <n v="31400"/>
  </r>
  <r>
    <x v="15"/>
    <x v="11"/>
    <n v="286.29090909090911"/>
    <x v="107"/>
    <n v="31500"/>
  </r>
  <r>
    <x v="15"/>
    <x v="12"/>
    <n v="293.77777777777777"/>
    <x v="59"/>
    <n v="31700"/>
  </r>
  <r>
    <x v="15"/>
    <x v="13"/>
    <n v="299.44339622641508"/>
    <x v="172"/>
    <n v="31700"/>
  </r>
  <r>
    <x v="15"/>
    <x v="14"/>
    <n v="314.16831683168317"/>
    <x v="173"/>
    <n v="31700"/>
  </r>
  <r>
    <x v="15"/>
    <x v="15"/>
    <n v="324.51020408163265"/>
    <x v="108"/>
    <n v="31800"/>
  </r>
  <r>
    <x v="15"/>
    <x v="16"/>
    <n v="314.12"/>
    <x v="41"/>
    <n v="31400"/>
  </r>
  <r>
    <x v="15"/>
    <x v="17"/>
    <n v="336.59574468085106"/>
    <x v="64"/>
    <n v="31600"/>
  </r>
  <r>
    <x v="15"/>
    <x v="18"/>
    <n v="352.54444444444442"/>
    <x v="78"/>
    <n v="31700"/>
  </r>
  <r>
    <x v="16"/>
    <x v="0"/>
    <n v="178.57254901960783"/>
    <x v="174"/>
    <n v="45500"/>
  </r>
  <r>
    <x v="16"/>
    <x v="1"/>
    <n v="185.35222672064776"/>
    <x v="175"/>
    <n v="45800"/>
  </r>
  <r>
    <x v="16"/>
    <x v="2"/>
    <n v="193.54621848739495"/>
    <x v="176"/>
    <n v="46100"/>
  </r>
  <r>
    <x v="16"/>
    <x v="3"/>
    <n v="209.97115384615384"/>
    <x v="177"/>
    <n v="43700"/>
  </r>
  <r>
    <x v="16"/>
    <x v="4"/>
    <n v="220.85714285714286"/>
    <x v="159"/>
    <n v="44800"/>
  </r>
  <r>
    <x v="16"/>
    <x v="5"/>
    <n v="230.21465968586386"/>
    <x v="178"/>
    <n v="44000"/>
  </r>
  <r>
    <x v="16"/>
    <x v="6"/>
    <n v="241.24725274725276"/>
    <x v="179"/>
    <n v="43900"/>
  </r>
  <r>
    <x v="16"/>
    <x v="7"/>
    <n v="229.18333333333334"/>
    <x v="180"/>
    <n v="41300"/>
  </r>
  <r>
    <x v="16"/>
    <x v="8"/>
    <n v="232.31818181818181"/>
    <x v="181"/>
    <n v="40900"/>
  </r>
  <r>
    <x v="16"/>
    <x v="9"/>
    <n v="235.2906976744186"/>
    <x v="163"/>
    <n v="40500"/>
  </r>
  <r>
    <x v="16"/>
    <x v="10"/>
    <n v="243.59171597633136"/>
    <x v="182"/>
    <n v="41200"/>
  </r>
  <r>
    <x v="16"/>
    <x v="11"/>
    <n v="247.50299401197606"/>
    <x v="183"/>
    <n v="41300"/>
  </r>
  <r>
    <x v="16"/>
    <x v="12"/>
    <n v="241.81927710843374"/>
    <x v="184"/>
    <n v="40100"/>
  </r>
  <r>
    <x v="16"/>
    <x v="13"/>
    <n v="259.19354838709677"/>
    <x v="117"/>
    <n v="40200"/>
  </r>
  <r>
    <x v="16"/>
    <x v="14"/>
    <n v="255.69281045751634"/>
    <x v="185"/>
    <n v="39100"/>
  </r>
  <r>
    <x v="16"/>
    <x v="15"/>
    <n v="267.14383561643837"/>
    <x v="165"/>
    <n v="39000"/>
  </r>
  <r>
    <x v="16"/>
    <x v="16"/>
    <n v="275.02127659574467"/>
    <x v="169"/>
    <n v="38800"/>
  </r>
  <r>
    <x v="16"/>
    <x v="17"/>
    <n v="287.8955223880597"/>
    <x v="100"/>
    <n v="38600"/>
  </r>
  <r>
    <x v="16"/>
    <x v="18"/>
    <n v="305.64615384615382"/>
    <x v="37"/>
    <n v="39700"/>
  </r>
  <r>
    <x v="17"/>
    <x v="0"/>
    <n v="174.51111111111112"/>
    <x v="186"/>
    <n v="23600"/>
  </r>
  <r>
    <x v="17"/>
    <x v="1"/>
    <n v="190.25833333333333"/>
    <x v="170"/>
    <n v="22800"/>
  </r>
  <r>
    <x v="17"/>
    <x v="2"/>
    <n v="207.42201834862385"/>
    <x v="187"/>
    <n v="22600"/>
  </r>
  <r>
    <x v="17"/>
    <x v="3"/>
    <n v="212.65714285714284"/>
    <x v="130"/>
    <n v="22300"/>
  </r>
  <r>
    <x v="17"/>
    <x v="4"/>
    <n v="234"/>
    <x v="63"/>
    <n v="22200"/>
  </r>
  <r>
    <x v="17"/>
    <x v="5"/>
    <n v="253.70786516853931"/>
    <x v="109"/>
    <n v="22600"/>
  </r>
  <r>
    <x v="17"/>
    <x v="6"/>
    <n v="256.46067415730334"/>
    <x v="109"/>
    <n v="22800"/>
  </r>
  <r>
    <x v="17"/>
    <x v="7"/>
    <n v="279.86585365853659"/>
    <x v="67"/>
    <n v="22900"/>
  </r>
  <r>
    <x v="17"/>
    <x v="8"/>
    <n v="263.85057471264366"/>
    <x v="188"/>
    <n v="23000"/>
  </r>
  <r>
    <x v="17"/>
    <x v="9"/>
    <n v="270.24705882352941"/>
    <x v="189"/>
    <n v="23000"/>
  </r>
  <r>
    <x v="17"/>
    <x v="10"/>
    <n v="271.69767441860466"/>
    <x v="66"/>
    <n v="23400"/>
  </r>
  <r>
    <x v="17"/>
    <x v="11"/>
    <n v="288.55"/>
    <x v="111"/>
    <n v="23100"/>
  </r>
  <r>
    <x v="17"/>
    <x v="12"/>
    <n v="287.08536585365852"/>
    <x v="67"/>
    <n v="23500"/>
  </r>
  <r>
    <x v="17"/>
    <x v="13"/>
    <n v="287.23750000000001"/>
    <x v="111"/>
    <n v="23000"/>
  </r>
  <r>
    <x v="17"/>
    <x v="14"/>
    <n v="294.1012658227848"/>
    <x v="79"/>
    <n v="23200"/>
  </r>
  <r>
    <x v="17"/>
    <x v="15"/>
    <n v="311.17567567567568"/>
    <x v="190"/>
    <n v="23000"/>
  </r>
  <r>
    <x v="17"/>
    <x v="16"/>
    <n v="320.56944444444446"/>
    <x v="49"/>
    <n v="23100"/>
  </r>
  <r>
    <x v="17"/>
    <x v="17"/>
    <n v="332.28571428571428"/>
    <x v="113"/>
    <n v="23300"/>
  </r>
  <r>
    <x v="17"/>
    <x v="18"/>
    <n v="359"/>
    <x v="70"/>
    <n v="23300"/>
  </r>
  <r>
    <x v="18"/>
    <x v="0"/>
    <n v="128.8450704225352"/>
    <x v="166"/>
    <n v="18300"/>
  </r>
  <r>
    <x v="18"/>
    <x v="1"/>
    <n v="136.45038167938932"/>
    <x v="118"/>
    <n v="17900"/>
  </r>
  <r>
    <x v="18"/>
    <x v="2"/>
    <n v="150.69491525423729"/>
    <x v="191"/>
    <n v="17800"/>
  </r>
  <r>
    <x v="18"/>
    <x v="3"/>
    <n v="164.21698113207546"/>
    <x v="172"/>
    <n v="17400"/>
  </r>
  <r>
    <x v="18"/>
    <x v="4"/>
    <n v="177.23469387755102"/>
    <x v="108"/>
    <n v="17400"/>
  </r>
  <r>
    <x v="18"/>
    <x v="5"/>
    <n v="188.63440860215053"/>
    <x v="65"/>
    <n v="17500"/>
  </r>
  <r>
    <x v="18"/>
    <x v="6"/>
    <n v="192.06521739130434"/>
    <x v="44"/>
    <n v="17700"/>
  </r>
  <r>
    <x v="18"/>
    <x v="7"/>
    <n v="189.59782608695653"/>
    <x v="44"/>
    <n v="17400"/>
  </r>
  <r>
    <x v="18"/>
    <x v="8"/>
    <n v="176.24137931034483"/>
    <x v="188"/>
    <n v="15300"/>
  </r>
  <r>
    <x v="18"/>
    <x v="9"/>
    <n v="176.52272727272728"/>
    <x v="192"/>
    <n v="15500"/>
  </r>
  <r>
    <x v="18"/>
    <x v="10"/>
    <n v="173.76666666666668"/>
    <x v="78"/>
    <n v="15600"/>
  </r>
  <r>
    <x v="18"/>
    <x v="11"/>
    <n v="193.12345679012347"/>
    <x v="46"/>
    <n v="15600"/>
  </r>
  <r>
    <x v="18"/>
    <x v="12"/>
    <n v="214.39726027397259"/>
    <x v="80"/>
    <n v="15700"/>
  </r>
  <r>
    <x v="18"/>
    <x v="13"/>
    <n v="217.54794520547946"/>
    <x v="80"/>
    <n v="15900"/>
  </r>
  <r>
    <x v="18"/>
    <x v="14"/>
    <n v="226.32394366197184"/>
    <x v="48"/>
    <n v="16100"/>
  </r>
  <r>
    <x v="18"/>
    <x v="15"/>
    <n v="226.34722222222223"/>
    <x v="49"/>
    <n v="16300"/>
  </r>
  <r>
    <x v="18"/>
    <x v="16"/>
    <n v="223.33333333333334"/>
    <x v="49"/>
    <n v="16100"/>
  </r>
  <r>
    <x v="18"/>
    <x v="17"/>
    <n v="232.85714285714286"/>
    <x v="113"/>
    <n v="16300"/>
  </r>
  <r>
    <x v="18"/>
    <x v="18"/>
    <n v="236.9"/>
    <x v="113"/>
    <n v="16600"/>
  </r>
  <r>
    <x v="19"/>
    <x v="0"/>
    <n v="140.9002624671916"/>
    <x v="193"/>
    <n v="53700"/>
  </r>
  <r>
    <x v="19"/>
    <x v="1"/>
    <n v="146.34324324324325"/>
    <x v="194"/>
    <n v="54100"/>
  </r>
  <r>
    <x v="19"/>
    <x v="2"/>
    <n v="151.48476454293629"/>
    <x v="195"/>
    <n v="54700"/>
  </r>
  <r>
    <x v="19"/>
    <x v="3"/>
    <n v="155.39154929577464"/>
    <x v="196"/>
    <n v="55200"/>
  </r>
  <r>
    <x v="19"/>
    <x v="4"/>
    <n v="160.66763005780348"/>
    <x v="197"/>
    <n v="55600"/>
  </r>
  <r>
    <x v="19"/>
    <x v="5"/>
    <n v="167.24096385542168"/>
    <x v="198"/>
    <n v="55500"/>
  </r>
  <r>
    <x v="19"/>
    <x v="6"/>
    <n v="163.73556231003039"/>
    <x v="199"/>
    <n v="53900"/>
  </r>
  <r>
    <x v="19"/>
    <x v="7"/>
    <n v="159.31692307692308"/>
    <x v="200"/>
    <n v="51800"/>
  </r>
  <r>
    <x v="19"/>
    <x v="8"/>
    <n v="166.96485623003196"/>
    <x v="201"/>
    <n v="52300"/>
  </r>
  <r>
    <x v="19"/>
    <x v="9"/>
    <n v="168.64724919093851"/>
    <x v="202"/>
    <n v="52100"/>
  </r>
  <r>
    <x v="19"/>
    <x v="10"/>
    <n v="172.81666666666666"/>
    <x v="203"/>
    <n v="51800"/>
  </r>
  <r>
    <x v="19"/>
    <x v="11"/>
    <n v="177.57241379310344"/>
    <x v="204"/>
    <n v="51500"/>
  </r>
  <r>
    <x v="19"/>
    <x v="12"/>
    <n v="179.5625"/>
    <x v="205"/>
    <n v="51700"/>
  </r>
  <r>
    <x v="19"/>
    <x v="13"/>
    <n v="189.51449275362319"/>
    <x v="206"/>
    <n v="52300"/>
  </r>
  <r>
    <x v="19"/>
    <x v="14"/>
    <n v="192.26714801444044"/>
    <x v="5"/>
    <n v="53300"/>
  </r>
  <r>
    <x v="19"/>
    <x v="15"/>
    <n v="195.87132352941177"/>
    <x v="207"/>
    <n v="53300"/>
  </r>
  <r>
    <x v="19"/>
    <x v="16"/>
    <n v="199.47940074906367"/>
    <x v="6"/>
    <n v="53300"/>
  </r>
  <r>
    <x v="19"/>
    <x v="17"/>
    <n v="209.34630350194553"/>
    <x v="208"/>
    <n v="53800"/>
  </r>
  <r>
    <x v="19"/>
    <x v="18"/>
    <n v="210.51923076923077"/>
    <x v="209"/>
    <n v="54700"/>
  </r>
  <r>
    <x v="20"/>
    <x v="0"/>
    <n v="193.64864864864865"/>
    <x v="194"/>
    <n v="71700"/>
  </r>
  <r>
    <x v="20"/>
    <x v="1"/>
    <n v="197.80609418282549"/>
    <x v="195"/>
    <n v="71400"/>
  </r>
  <r>
    <x v="20"/>
    <x v="2"/>
    <n v="213.93957703927492"/>
    <x v="210"/>
    <n v="70800"/>
  </r>
  <r>
    <x v="20"/>
    <x v="3"/>
    <n v="221.84761904761905"/>
    <x v="211"/>
    <n v="69900"/>
  </r>
  <r>
    <x v="20"/>
    <x v="4"/>
    <n v="223.01269841269843"/>
    <x v="211"/>
    <n v="70200"/>
  </r>
  <r>
    <x v="20"/>
    <x v="5"/>
    <n v="229.01633986928104"/>
    <x v="212"/>
    <n v="70100"/>
  </r>
  <r>
    <x v="20"/>
    <x v="6"/>
    <n v="232.16722408026754"/>
    <x v="213"/>
    <n v="69400"/>
  </r>
  <r>
    <x v="20"/>
    <x v="7"/>
    <n v="236.37414965986395"/>
    <x v="214"/>
    <n v="69500"/>
  </r>
  <r>
    <x v="20"/>
    <x v="8"/>
    <n v="238.99317406143345"/>
    <x v="3"/>
    <n v="70000"/>
  </r>
  <r>
    <x v="20"/>
    <x v="9"/>
    <n v="234.88926174496643"/>
    <x v="215"/>
    <n v="70000"/>
  </r>
  <r>
    <x v="20"/>
    <x v="10"/>
    <n v="242.15068493150685"/>
    <x v="216"/>
    <n v="70700"/>
  </r>
  <r>
    <x v="20"/>
    <x v="11"/>
    <n v="241.83044982698962"/>
    <x v="217"/>
    <n v="69900"/>
  </r>
  <r>
    <x v="20"/>
    <x v="12"/>
    <n v="249.93884892086331"/>
    <x v="218"/>
    <n v="69500"/>
  </r>
  <r>
    <x v="20"/>
    <x v="13"/>
    <n v="255.14022140221402"/>
    <x v="149"/>
    <n v="69100"/>
  </r>
  <r>
    <x v="20"/>
    <x v="14"/>
    <n v="261.10112359550561"/>
    <x v="6"/>
    <n v="69700"/>
  </r>
  <r>
    <x v="20"/>
    <x v="15"/>
    <n v="259.09022556390977"/>
    <x v="151"/>
    <n v="68900"/>
  </r>
  <r>
    <x v="20"/>
    <x v="16"/>
    <n v="274.488"/>
    <x v="219"/>
    <n v="68600"/>
  </r>
  <r>
    <x v="20"/>
    <x v="17"/>
    <n v="286.46666666666664"/>
    <x v="153"/>
    <n v="68800"/>
  </r>
  <r>
    <x v="20"/>
    <x v="18"/>
    <n v="286.21311475409834"/>
    <x v="220"/>
    <n v="69800"/>
  </r>
  <r>
    <x v="21"/>
    <x v="0"/>
    <n v="164.37688442211055"/>
    <x v="221"/>
    <n v="32700"/>
  </r>
  <r>
    <x v="21"/>
    <x v="1"/>
    <n v="169.05154639175257"/>
    <x v="222"/>
    <n v="32800"/>
  </r>
  <r>
    <x v="21"/>
    <x v="2"/>
    <n v="179.22702702702702"/>
    <x v="90"/>
    <n v="33200"/>
  </r>
  <r>
    <x v="21"/>
    <x v="3"/>
    <n v="181.96022727272728"/>
    <x v="181"/>
    <n v="32000"/>
  </r>
  <r>
    <x v="21"/>
    <x v="4"/>
    <n v="188.3452380952381"/>
    <x v="92"/>
    <n v="31600"/>
  </r>
  <r>
    <x v="21"/>
    <x v="5"/>
    <n v="193.64457831325302"/>
    <x v="184"/>
    <n v="32100"/>
  </r>
  <r>
    <x v="21"/>
    <x v="6"/>
    <n v="194.22155688622755"/>
    <x v="183"/>
    <n v="32400"/>
  </r>
  <r>
    <x v="21"/>
    <x v="7"/>
    <n v="191.39880952380952"/>
    <x v="92"/>
    <n v="32200"/>
  </r>
  <r>
    <x v="21"/>
    <x v="8"/>
    <n v="202.26923076923077"/>
    <x v="223"/>
    <n v="31600"/>
  </r>
  <r>
    <x v="21"/>
    <x v="9"/>
    <n v="202.57692307692307"/>
    <x v="223"/>
    <n v="31600"/>
  </r>
  <r>
    <x v="21"/>
    <x v="10"/>
    <n v="194.80263157894737"/>
    <x v="127"/>
    <n v="29600"/>
  </r>
  <r>
    <x v="21"/>
    <x v="11"/>
    <n v="203.70547945205479"/>
    <x v="165"/>
    <n v="29700"/>
  </r>
  <r>
    <x v="21"/>
    <x v="12"/>
    <n v="205"/>
    <x v="165"/>
    <n v="29900"/>
  </r>
  <r>
    <x v="21"/>
    <x v="13"/>
    <n v="203.62585034013605"/>
    <x v="164"/>
    <n v="29900"/>
  </r>
  <r>
    <x v="21"/>
    <x v="14"/>
    <n v="204.72789115646259"/>
    <x v="164"/>
    <n v="30100"/>
  </r>
  <r>
    <x v="21"/>
    <x v="15"/>
    <n v="204.25352112676057"/>
    <x v="166"/>
    <n v="29000"/>
  </r>
  <r>
    <x v="21"/>
    <x v="16"/>
    <n v="213.15555555555557"/>
    <x v="186"/>
    <n v="28800"/>
  </r>
  <r>
    <x v="21"/>
    <x v="17"/>
    <n v="231.98400000000001"/>
    <x v="224"/>
    <n v="29000"/>
  </r>
  <r>
    <x v="21"/>
    <x v="18"/>
    <n v="238.8130081300813"/>
    <x v="38"/>
    <n v="29400"/>
  </r>
  <r>
    <x v="22"/>
    <x v="0"/>
    <n v="196.88235294117646"/>
    <x v="133"/>
    <n v="10000"/>
  </r>
  <r>
    <x v="22"/>
    <x v="1"/>
    <n v="202.84"/>
    <x v="76"/>
    <n v="10100"/>
  </r>
  <r>
    <x v="22"/>
    <x v="2"/>
    <n v="212.1875"/>
    <x v="88"/>
    <n v="10200"/>
  </r>
  <r>
    <x v="22"/>
    <x v="3"/>
    <n v="211.69387755102042"/>
    <x v="137"/>
    <n v="10400"/>
  </r>
  <r>
    <x v="22"/>
    <x v="4"/>
    <n v="215.04166666666666"/>
    <x v="88"/>
    <n v="10300"/>
  </r>
  <r>
    <x v="22"/>
    <x v="5"/>
    <n v="219.08510638297872"/>
    <x v="77"/>
    <n v="10300"/>
  </r>
  <r>
    <x v="22"/>
    <x v="6"/>
    <n v="223.17777777777778"/>
    <x v="85"/>
    <n v="10000"/>
  </r>
  <r>
    <x v="22"/>
    <x v="7"/>
    <n v="235"/>
    <x v="84"/>
    <n v="9900"/>
  </r>
  <r>
    <x v="22"/>
    <x v="8"/>
    <n v="240.07499999999999"/>
    <x v="225"/>
    <n v="9600"/>
  </r>
  <r>
    <x v="22"/>
    <x v="9"/>
    <n v="236.85"/>
    <x v="225"/>
    <n v="9500"/>
  </r>
  <r>
    <x v="22"/>
    <x v="10"/>
    <n v="219"/>
    <x v="134"/>
    <n v="9000"/>
  </r>
  <r>
    <x v="22"/>
    <x v="11"/>
    <n v="213.95238095238096"/>
    <x v="84"/>
    <n v="9000"/>
  </r>
  <r>
    <x v="22"/>
    <x v="12"/>
    <n v="205.65909090909091"/>
    <x v="86"/>
    <n v="9000"/>
  </r>
  <r>
    <x v="22"/>
    <x v="13"/>
    <n v="209.77500000000001"/>
    <x v="225"/>
    <n v="8400"/>
  </r>
  <r>
    <x v="22"/>
    <x v="14"/>
    <n v="210.47499999999999"/>
    <x v="225"/>
    <n v="8400"/>
  </r>
  <r>
    <x v="22"/>
    <x v="15"/>
    <n v="211.72499999999999"/>
    <x v="225"/>
    <n v="8500"/>
  </r>
  <r>
    <x v="22"/>
    <x v="16"/>
    <n v="217.75"/>
    <x v="225"/>
    <n v="8700"/>
  </r>
  <r>
    <x v="22"/>
    <x v="17"/>
    <n v="221.4"/>
    <x v="135"/>
    <n v="7700"/>
  </r>
  <r>
    <x v="22"/>
    <x v="18"/>
    <n v="221.76315789473685"/>
    <x v="226"/>
    <n v="8400"/>
  </r>
  <r>
    <x v="23"/>
    <x v="0"/>
    <n v="186.7037037037037"/>
    <x v="46"/>
    <n v="15100"/>
  </r>
  <r>
    <x v="23"/>
    <x v="1"/>
    <n v="193.03797468354429"/>
    <x v="79"/>
    <n v="15300"/>
  </r>
  <r>
    <x v="23"/>
    <x v="2"/>
    <n v="199.14666666666668"/>
    <x v="68"/>
    <n v="14900"/>
  </r>
  <r>
    <x v="23"/>
    <x v="3"/>
    <n v="221.56521739130434"/>
    <x v="50"/>
    <n v="15300"/>
  </r>
  <r>
    <x v="23"/>
    <x v="4"/>
    <n v="226.13043478260869"/>
    <x v="50"/>
    <n v="15600"/>
  </r>
  <r>
    <x v="23"/>
    <x v="5"/>
    <n v="230.1044776119403"/>
    <x v="81"/>
    <n v="15400"/>
  </r>
  <r>
    <x v="23"/>
    <x v="6"/>
    <n v="233.59090909090909"/>
    <x v="82"/>
    <n v="15400"/>
  </r>
  <r>
    <x v="23"/>
    <x v="7"/>
    <n v="229.0597014925373"/>
    <x v="81"/>
    <n v="15300"/>
  </r>
  <r>
    <x v="23"/>
    <x v="8"/>
    <n v="227.59090909090909"/>
    <x v="82"/>
    <n v="15000"/>
  </r>
  <r>
    <x v="23"/>
    <x v="9"/>
    <n v="219.73134328358208"/>
    <x v="81"/>
    <n v="14700"/>
  </r>
  <r>
    <x v="23"/>
    <x v="10"/>
    <n v="214.23529411764707"/>
    <x v="69"/>
    <n v="14600"/>
  </r>
  <r>
    <x v="23"/>
    <x v="11"/>
    <n v="211.9402985074627"/>
    <x v="81"/>
    <n v="14200"/>
  </r>
  <r>
    <x v="23"/>
    <x v="12"/>
    <n v="210.59701492537314"/>
    <x v="81"/>
    <n v="14100"/>
  </r>
  <r>
    <x v="23"/>
    <x v="13"/>
    <n v="209.78787878787878"/>
    <x v="82"/>
    <n v="13800"/>
  </r>
  <r>
    <x v="23"/>
    <x v="14"/>
    <n v="212.26153846153846"/>
    <x v="70"/>
    <n v="13800"/>
  </r>
  <r>
    <x v="23"/>
    <x v="15"/>
    <n v="212.55223880597015"/>
    <x v="81"/>
    <n v="14200"/>
  </r>
  <r>
    <x v="23"/>
    <x v="16"/>
    <n v="204.44117647058823"/>
    <x v="69"/>
    <n v="13900"/>
  </r>
  <r>
    <x v="23"/>
    <x v="17"/>
    <n v="209.89393939393941"/>
    <x v="82"/>
    <n v="13900"/>
  </r>
  <r>
    <x v="23"/>
    <x v="18"/>
    <n v="228.91803278688525"/>
    <x v="71"/>
    <n v="14000"/>
  </r>
  <r>
    <x v="24"/>
    <x v="0"/>
    <n v="159.40454545454546"/>
    <x v="156"/>
    <n v="35100"/>
  </r>
  <r>
    <x v="24"/>
    <x v="1"/>
    <n v="165.08095238095237"/>
    <x v="227"/>
    <n v="34700"/>
  </r>
  <r>
    <x v="24"/>
    <x v="2"/>
    <n v="173.6766169154229"/>
    <x v="228"/>
    <n v="34900"/>
  </r>
  <r>
    <x v="24"/>
    <x v="3"/>
    <n v="183.29473684210527"/>
    <x v="125"/>
    <n v="34800"/>
  </r>
  <r>
    <x v="24"/>
    <x v="4"/>
    <n v="187.28877005347593"/>
    <x v="229"/>
    <n v="35000"/>
  </r>
  <r>
    <x v="24"/>
    <x v="5"/>
    <n v="180.92857142857142"/>
    <x v="179"/>
    <n v="32900"/>
  </r>
  <r>
    <x v="24"/>
    <x v="6"/>
    <n v="198.85380116959064"/>
    <x v="116"/>
    <n v="34000"/>
  </r>
  <r>
    <x v="24"/>
    <x v="7"/>
    <n v="200.16167664670658"/>
    <x v="183"/>
    <n v="33400"/>
  </r>
  <r>
    <x v="24"/>
    <x v="8"/>
    <n v="210.48765432098764"/>
    <x v="94"/>
    <n v="34100"/>
  </r>
  <r>
    <x v="24"/>
    <x v="9"/>
    <n v="214.93710691823898"/>
    <x v="95"/>
    <n v="34200"/>
  </r>
  <r>
    <x v="24"/>
    <x v="10"/>
    <n v="217.08333333333334"/>
    <x v="223"/>
    <n v="33900"/>
  </r>
  <r>
    <x v="24"/>
    <x v="11"/>
    <n v="224.48684210526315"/>
    <x v="127"/>
    <n v="34100"/>
  </r>
  <r>
    <x v="24"/>
    <x v="12"/>
    <n v="229.51677852348993"/>
    <x v="230"/>
    <n v="34200"/>
  </r>
  <r>
    <x v="24"/>
    <x v="13"/>
    <n v="232.17241379310346"/>
    <x v="231"/>
    <n v="33700"/>
  </r>
  <r>
    <x v="24"/>
    <x v="14"/>
    <n v="240.98581560283688"/>
    <x v="169"/>
    <n v="34000"/>
  </r>
  <r>
    <x v="24"/>
    <x v="15"/>
    <n v="248.02898550724638"/>
    <x v="167"/>
    <n v="34200"/>
  </r>
  <r>
    <x v="24"/>
    <x v="16"/>
    <n v="256.63846153846151"/>
    <x v="37"/>
    <n v="33400"/>
  </r>
  <r>
    <x v="24"/>
    <x v="17"/>
    <n v="274.96774193548384"/>
    <x v="120"/>
    <n v="34100"/>
  </r>
  <r>
    <x v="24"/>
    <x v="18"/>
    <n v="283.8235294117647"/>
    <x v="104"/>
    <n v="33800"/>
  </r>
  <r>
    <x v="25"/>
    <x v="0"/>
    <n v="156.56603773584905"/>
    <x v="75"/>
    <n v="8300"/>
  </r>
  <r>
    <x v="25"/>
    <x v="1"/>
    <n v="163.90384615384616"/>
    <x v="132"/>
    <n v="8500"/>
  </r>
  <r>
    <x v="25"/>
    <x v="2"/>
    <n v="167.84615384615384"/>
    <x v="132"/>
    <n v="8700"/>
  </r>
  <r>
    <x v="25"/>
    <x v="3"/>
    <n v="180.625"/>
    <x v="88"/>
    <n v="8700"/>
  </r>
  <r>
    <x v="25"/>
    <x v="4"/>
    <n v="179.22448979591837"/>
    <x v="137"/>
    <n v="8800"/>
  </r>
  <r>
    <x v="25"/>
    <x v="5"/>
    <n v="178.83673469387756"/>
    <x v="137"/>
    <n v="8800"/>
  </r>
  <r>
    <x v="25"/>
    <x v="6"/>
    <n v="180.18367346938774"/>
    <x v="137"/>
    <n v="8800"/>
  </r>
  <r>
    <x v="25"/>
    <x v="7"/>
    <n v="185.82978723404256"/>
    <x v="77"/>
    <n v="8700"/>
  </r>
  <r>
    <x v="25"/>
    <x v="8"/>
    <n v="184.33333333333334"/>
    <x v="85"/>
    <n v="8300"/>
  </r>
  <r>
    <x v="25"/>
    <x v="9"/>
    <n v="195.21428571428572"/>
    <x v="84"/>
    <n v="8200"/>
  </r>
  <r>
    <x v="25"/>
    <x v="10"/>
    <n v="200.16666666666666"/>
    <x v="84"/>
    <n v="8400"/>
  </r>
  <r>
    <x v="25"/>
    <x v="11"/>
    <n v="215.21052631578948"/>
    <x v="226"/>
    <n v="8200"/>
  </r>
  <r>
    <x v="25"/>
    <x v="12"/>
    <n v="203.1"/>
    <x v="225"/>
    <n v="8100"/>
  </r>
  <r>
    <x v="25"/>
    <x v="13"/>
    <n v="218.82051282051282"/>
    <x v="232"/>
    <n v="8500"/>
  </r>
  <r>
    <x v="25"/>
    <x v="14"/>
    <n v="237.55555555555554"/>
    <x v="139"/>
    <n v="8600"/>
  </r>
  <r>
    <x v="25"/>
    <x v="15"/>
    <n v="243.57142857142858"/>
    <x v="135"/>
    <n v="8500"/>
  </r>
  <r>
    <x v="25"/>
    <x v="16"/>
    <n v="244.68571428571428"/>
    <x v="135"/>
    <n v="8600"/>
  </r>
  <r>
    <x v="25"/>
    <x v="17"/>
    <n v="253.41176470588235"/>
    <x v="136"/>
    <n v="8600"/>
  </r>
  <r>
    <x v="25"/>
    <x v="18"/>
    <n v="254.73529411764707"/>
    <x v="136"/>
    <n v="8700"/>
  </r>
  <r>
    <x v="26"/>
    <x v="0"/>
    <n v="131.58441558441558"/>
    <x v="47"/>
    <n v="10100"/>
  </r>
  <r>
    <x v="26"/>
    <x v="1"/>
    <n v="136"/>
    <x v="190"/>
    <n v="10100"/>
  </r>
  <r>
    <x v="26"/>
    <x v="2"/>
    <n v="141.56164383561645"/>
    <x v="80"/>
    <n v="10300"/>
  </r>
  <r>
    <x v="26"/>
    <x v="3"/>
    <n v="160.12698412698413"/>
    <x v="52"/>
    <n v="10100"/>
  </r>
  <r>
    <x v="26"/>
    <x v="4"/>
    <n v="169.04918032786884"/>
    <x v="71"/>
    <n v="10300"/>
  </r>
  <r>
    <x v="26"/>
    <x v="5"/>
    <n v="176.30508474576271"/>
    <x v="73"/>
    <n v="10400"/>
  </r>
  <r>
    <x v="26"/>
    <x v="6"/>
    <n v="195.75471698113208"/>
    <x v="75"/>
    <n v="10400"/>
  </r>
  <r>
    <x v="26"/>
    <x v="7"/>
    <n v="192.72727272727272"/>
    <x v="83"/>
    <n v="10600"/>
  </r>
  <r>
    <x v="26"/>
    <x v="8"/>
    <n v="211.14285714285714"/>
    <x v="137"/>
    <n v="10300"/>
  </r>
  <r>
    <x v="26"/>
    <x v="9"/>
    <n v="212.14583333333334"/>
    <x v="88"/>
    <n v="10200"/>
  </r>
  <r>
    <x v="26"/>
    <x v="10"/>
    <n v="220.36956521739131"/>
    <x v="89"/>
    <n v="10100"/>
  </r>
  <r>
    <x v="26"/>
    <x v="11"/>
    <n v="222.71739130434781"/>
    <x v="89"/>
    <n v="10200"/>
  </r>
  <r>
    <x v="26"/>
    <x v="12"/>
    <n v="208.97777777777779"/>
    <x v="85"/>
    <n v="9400"/>
  </r>
  <r>
    <x v="26"/>
    <x v="13"/>
    <n v="214.8"/>
    <x v="85"/>
    <n v="9700"/>
  </r>
  <r>
    <x v="26"/>
    <x v="14"/>
    <n v="229.53488372093022"/>
    <x v="87"/>
    <n v="9900"/>
  </r>
  <r>
    <x v="26"/>
    <x v="15"/>
    <n v="231.30232558139534"/>
    <x v="87"/>
    <n v="9900"/>
  </r>
  <r>
    <x v="26"/>
    <x v="16"/>
    <n v="219.09090909090909"/>
    <x v="86"/>
    <n v="9600"/>
  </r>
  <r>
    <x v="26"/>
    <x v="17"/>
    <n v="220.52272727272728"/>
    <x v="86"/>
    <n v="9700"/>
  </r>
  <r>
    <x v="26"/>
    <x v="18"/>
    <n v="218.77777777777777"/>
    <x v="85"/>
    <n v="9800"/>
  </r>
  <r>
    <x v="27"/>
    <x v="0"/>
    <n v="183.08041237113403"/>
    <x v="233"/>
    <n v="88800"/>
  </r>
  <r>
    <x v="27"/>
    <x v="1"/>
    <n v="191.77321814254859"/>
    <x v="234"/>
    <n v="88800"/>
  </r>
  <r>
    <x v="27"/>
    <x v="2"/>
    <n v="198.60544217687075"/>
    <x v="235"/>
    <n v="87600"/>
  </r>
  <r>
    <x v="27"/>
    <x v="3"/>
    <n v="209.9928400954654"/>
    <x v="236"/>
    <n v="88000"/>
  </r>
  <r>
    <x v="27"/>
    <x v="4"/>
    <n v="211.38072289156628"/>
    <x v="237"/>
    <n v="87700"/>
  </r>
  <r>
    <x v="27"/>
    <x v="5"/>
    <n v="220.04761904761904"/>
    <x v="238"/>
    <n v="87800"/>
  </r>
  <r>
    <x v="27"/>
    <x v="6"/>
    <n v="222.3989898989899"/>
    <x v="239"/>
    <n v="88100"/>
  </r>
  <r>
    <x v="27"/>
    <x v="7"/>
    <n v="226.54219948849104"/>
    <x v="240"/>
    <n v="88600"/>
  </r>
  <r>
    <x v="27"/>
    <x v="8"/>
    <n v="224.49614395886888"/>
    <x v="241"/>
    <n v="87300"/>
  </r>
  <r>
    <x v="27"/>
    <x v="9"/>
    <n v="226.72538860103626"/>
    <x v="242"/>
    <n v="87500"/>
  </r>
  <r>
    <x v="27"/>
    <x v="10"/>
    <n v="231.96266666666668"/>
    <x v="243"/>
    <n v="87000"/>
  </r>
  <r>
    <x v="27"/>
    <x v="11"/>
    <n v="235.82655826558266"/>
    <x v="244"/>
    <n v="87000"/>
  </r>
  <r>
    <x v="27"/>
    <x v="12"/>
    <n v="235.28804347826087"/>
    <x v="245"/>
    <n v="86600"/>
  </r>
  <r>
    <x v="27"/>
    <x v="13"/>
    <n v="243.1549295774648"/>
    <x v="196"/>
    <n v="86300"/>
  </r>
  <r>
    <x v="27"/>
    <x v="14"/>
    <n v="252.71470588235294"/>
    <x v="246"/>
    <n v="85900"/>
  </r>
  <r>
    <x v="27"/>
    <x v="15"/>
    <n v="255.955223880597"/>
    <x v="247"/>
    <n v="85700"/>
  </r>
  <r>
    <x v="27"/>
    <x v="16"/>
    <n v="266.921875"/>
    <x v="248"/>
    <n v="85400"/>
  </r>
  <r>
    <x v="27"/>
    <x v="17"/>
    <n v="274.95145631067959"/>
    <x v="202"/>
    <n v="85000"/>
  </r>
  <r>
    <x v="27"/>
    <x v="18"/>
    <n v="289.0915254237288"/>
    <x v="249"/>
    <n v="85300"/>
  </r>
  <r>
    <x v="28"/>
    <x v="0"/>
    <n v="136.21637426900585"/>
    <x v="116"/>
    <n v="23300"/>
  </r>
  <r>
    <x v="28"/>
    <x v="1"/>
    <n v="138.60119047619048"/>
    <x v="92"/>
    <n v="23300"/>
  </r>
  <r>
    <x v="28"/>
    <x v="2"/>
    <n v="146.96226415094338"/>
    <x v="95"/>
    <n v="23400"/>
  </r>
  <r>
    <x v="28"/>
    <x v="3"/>
    <n v="154.06756756756758"/>
    <x v="56"/>
    <n v="22800"/>
  </r>
  <r>
    <x v="28"/>
    <x v="4"/>
    <n v="162.89285714285714"/>
    <x v="98"/>
    <n v="22800"/>
  </r>
  <r>
    <x v="28"/>
    <x v="5"/>
    <n v="166.56204379562044"/>
    <x v="57"/>
    <n v="22800"/>
  </r>
  <r>
    <x v="28"/>
    <x v="6"/>
    <n v="173.29007633587787"/>
    <x v="118"/>
    <n v="22700"/>
  </r>
  <r>
    <x v="28"/>
    <x v="7"/>
    <n v="177.81395348837211"/>
    <x v="101"/>
    <n v="22900"/>
  </r>
  <r>
    <x v="28"/>
    <x v="8"/>
    <n v="185.96031746031747"/>
    <x v="102"/>
    <n v="23400"/>
  </r>
  <r>
    <x v="28"/>
    <x v="9"/>
    <n v="186.2258064516129"/>
    <x v="120"/>
    <n v="23100"/>
  </r>
  <r>
    <x v="28"/>
    <x v="10"/>
    <n v="187.39669421487602"/>
    <x v="129"/>
    <n v="22700"/>
  </r>
  <r>
    <x v="28"/>
    <x v="11"/>
    <n v="198.15929203539824"/>
    <x v="58"/>
    <n v="22400"/>
  </r>
  <r>
    <x v="28"/>
    <x v="12"/>
    <n v="201.26785714285714"/>
    <x v="106"/>
    <n v="22500"/>
  </r>
  <r>
    <x v="28"/>
    <x v="13"/>
    <n v="211.88990825688074"/>
    <x v="187"/>
    <n v="23100"/>
  </r>
  <r>
    <x v="28"/>
    <x v="14"/>
    <n v="224.05882352941177"/>
    <x v="60"/>
    <n v="22900"/>
  </r>
  <r>
    <x v="28"/>
    <x v="15"/>
    <n v="227.42574257425741"/>
    <x v="173"/>
    <n v="23000"/>
  </r>
  <r>
    <x v="28"/>
    <x v="16"/>
    <n v="233.18"/>
    <x v="41"/>
    <n v="23300"/>
  </r>
  <r>
    <x v="28"/>
    <x v="17"/>
    <n v="235.28282828282829"/>
    <x v="61"/>
    <n v="23300"/>
  </r>
  <r>
    <x v="28"/>
    <x v="18"/>
    <n v="243.79166666666666"/>
    <x v="42"/>
    <n v="23400"/>
  </r>
  <r>
    <x v="29"/>
    <x v="0"/>
    <n v="211.86614173228347"/>
    <x v="250"/>
    <n v="134500"/>
  </r>
  <r>
    <x v="29"/>
    <x v="1"/>
    <n v="215.8288"/>
    <x v="251"/>
    <n v="134900"/>
  </r>
  <r>
    <x v="29"/>
    <x v="2"/>
    <n v="230.22260273972603"/>
    <x v="252"/>
    <n v="134500"/>
  </r>
  <r>
    <x v="29"/>
    <x v="3"/>
    <n v="242.20572450805008"/>
    <x v="253"/>
    <n v="135400"/>
  </r>
  <r>
    <x v="29"/>
    <x v="4"/>
    <n v="252.29313543599258"/>
    <x v="254"/>
    <n v="136000"/>
  </r>
  <r>
    <x v="29"/>
    <x v="5"/>
    <n v="255.11985018726591"/>
    <x v="255"/>
    <n v="136200"/>
  </r>
  <r>
    <x v="29"/>
    <x v="6"/>
    <n v="260.91603053435114"/>
    <x v="256"/>
    <n v="136700"/>
  </r>
  <r>
    <x v="29"/>
    <x v="7"/>
    <n v="264.42115384615386"/>
    <x v="257"/>
    <n v="137500"/>
  </r>
  <r>
    <x v="29"/>
    <x v="8"/>
    <n v="270.5009708737864"/>
    <x v="258"/>
    <n v="139300"/>
  </r>
  <r>
    <x v="29"/>
    <x v="9"/>
    <n v="274.07185628742513"/>
    <x v="259"/>
    <n v="137300"/>
  </r>
  <r>
    <x v="29"/>
    <x v="10"/>
    <n v="266.14343434343436"/>
    <x v="260"/>
    <n v="131700"/>
  </r>
  <r>
    <x v="29"/>
    <x v="11"/>
    <n v="271.25773195876286"/>
    <x v="233"/>
    <n v="131600"/>
  </r>
  <r>
    <x v="29"/>
    <x v="12"/>
    <n v="278.42557651991615"/>
    <x v="261"/>
    <n v="132800"/>
  </r>
  <r>
    <x v="29"/>
    <x v="13"/>
    <n v="281.02118644067798"/>
    <x v="36"/>
    <n v="132600"/>
  </r>
  <r>
    <x v="29"/>
    <x v="14"/>
    <n v="286.06263498920089"/>
    <x v="234"/>
    <n v="132400"/>
  </r>
  <r>
    <x v="29"/>
    <x v="15"/>
    <n v="297.27578475336321"/>
    <x v="262"/>
    <n v="132600"/>
  </r>
  <r>
    <x v="29"/>
    <x v="16"/>
    <n v="303.41230068337131"/>
    <x v="263"/>
    <n v="133200"/>
  </r>
  <r>
    <x v="29"/>
    <x v="17"/>
    <n v="330.19106699751859"/>
    <x v="264"/>
    <n v="133100"/>
  </r>
  <r>
    <x v="29"/>
    <x v="18"/>
    <n v="331.67326732673268"/>
    <x v="265"/>
    <n v="134000"/>
  </r>
  <r>
    <x v="30"/>
    <x v="0"/>
    <n v="186.74518201284798"/>
    <x v="266"/>
    <n v="87200"/>
  </r>
  <r>
    <x v="30"/>
    <x v="1"/>
    <n v="192.26096491228071"/>
    <x v="267"/>
    <n v="87700"/>
  </r>
  <r>
    <x v="30"/>
    <x v="2"/>
    <n v="197.51693002257338"/>
    <x v="268"/>
    <n v="87500"/>
  </r>
  <r>
    <x v="30"/>
    <x v="3"/>
    <n v="208.59665871121717"/>
    <x v="236"/>
    <n v="87400"/>
  </r>
  <r>
    <x v="30"/>
    <x v="4"/>
    <n v="217.96725440806046"/>
    <x v="269"/>
    <n v="86500"/>
  </r>
  <r>
    <x v="30"/>
    <x v="5"/>
    <n v="232.13101604278074"/>
    <x v="270"/>
    <n v="86800"/>
  </r>
  <r>
    <x v="30"/>
    <x v="6"/>
    <n v="241.9639889196676"/>
    <x v="195"/>
    <n v="87300"/>
  </r>
  <r>
    <x v="30"/>
    <x v="7"/>
    <n v="248.69800569800569"/>
    <x v="271"/>
    <n v="87300"/>
  </r>
  <r>
    <x v="30"/>
    <x v="8"/>
    <n v="237.73295454545453"/>
    <x v="272"/>
    <n v="83700"/>
  </r>
  <r>
    <x v="30"/>
    <x v="9"/>
    <n v="238.92753623188406"/>
    <x v="273"/>
    <n v="82400"/>
  </r>
  <r>
    <x v="30"/>
    <x v="10"/>
    <n v="242.80232558139534"/>
    <x v="274"/>
    <n v="83500"/>
  </r>
  <r>
    <x v="30"/>
    <x v="11"/>
    <n v="249.86526946107784"/>
    <x v="275"/>
    <n v="83500"/>
  </r>
  <r>
    <x v="30"/>
    <x v="12"/>
    <n v="254.92638036809817"/>
    <x v="276"/>
    <n v="83100"/>
  </r>
  <r>
    <x v="30"/>
    <x v="13"/>
    <n v="261.25316455696202"/>
    <x v="277"/>
    <n v="82600"/>
  </r>
  <r>
    <x v="30"/>
    <x v="14"/>
    <n v="265.15064102564105"/>
    <x v="278"/>
    <n v="82700"/>
  </r>
  <r>
    <x v="30"/>
    <x v="15"/>
    <n v="260.73885350318471"/>
    <x v="1"/>
    <n v="81900"/>
  </r>
  <r>
    <x v="30"/>
    <x v="16"/>
    <n v="265.06070287539939"/>
    <x v="201"/>
    <n v="83000"/>
  </r>
  <r>
    <x v="30"/>
    <x v="17"/>
    <n v="279.36700336700335"/>
    <x v="279"/>
    <n v="83000"/>
  </r>
  <r>
    <x v="30"/>
    <x v="18"/>
    <n v="287.17931034482757"/>
    <x v="204"/>
    <n v="83300"/>
  </r>
  <r>
    <x v="31"/>
    <x v="0"/>
    <n v="163.71830985915494"/>
    <x v="48"/>
    <n v="11600"/>
  </r>
  <r>
    <x v="31"/>
    <x v="1"/>
    <n v="164.61428571428573"/>
    <x v="113"/>
    <n v="11500"/>
  </r>
  <r>
    <x v="31"/>
    <x v="2"/>
    <n v="173.16417910447763"/>
    <x v="81"/>
    <n v="11600"/>
  </r>
  <r>
    <x v="31"/>
    <x v="3"/>
    <n v="180.71875"/>
    <x v="51"/>
    <n v="11600"/>
  </r>
  <r>
    <x v="31"/>
    <x v="4"/>
    <n v="190.54098360655738"/>
    <x v="71"/>
    <n v="11600"/>
  </r>
  <r>
    <x v="31"/>
    <x v="5"/>
    <n v="194.11864406779662"/>
    <x v="73"/>
    <n v="11500"/>
  </r>
  <r>
    <x v="31"/>
    <x v="6"/>
    <n v="196.08620689655172"/>
    <x v="53"/>
    <n v="11400"/>
  </r>
  <r>
    <x v="31"/>
    <x v="7"/>
    <n v="181.5084745762712"/>
    <x v="73"/>
    <n v="10700"/>
  </r>
  <r>
    <x v="31"/>
    <x v="8"/>
    <n v="184.86206896551724"/>
    <x v="53"/>
    <n v="10700"/>
  </r>
  <r>
    <x v="31"/>
    <x v="9"/>
    <n v="181.93103448275863"/>
    <x v="53"/>
    <n v="10600"/>
  </r>
  <r>
    <x v="31"/>
    <x v="10"/>
    <n v="186.57627118644066"/>
    <x v="73"/>
    <n v="11000"/>
  </r>
  <r>
    <x v="31"/>
    <x v="11"/>
    <n v="182.23728813559322"/>
    <x v="73"/>
    <n v="10800"/>
  </r>
  <r>
    <x v="31"/>
    <x v="12"/>
    <n v="184.23728813559322"/>
    <x v="73"/>
    <n v="10900"/>
  </r>
  <r>
    <x v="31"/>
    <x v="13"/>
    <n v="193.125"/>
    <x v="74"/>
    <n v="10800"/>
  </r>
  <r>
    <x v="31"/>
    <x v="14"/>
    <n v="198.38181818181818"/>
    <x v="83"/>
    <n v="10900"/>
  </r>
  <r>
    <x v="31"/>
    <x v="15"/>
    <n v="203.15094339622641"/>
    <x v="75"/>
    <n v="10800"/>
  </r>
  <r>
    <x v="31"/>
    <x v="16"/>
    <n v="200.03703703703704"/>
    <x v="131"/>
    <n v="10800"/>
  </r>
  <r>
    <x v="31"/>
    <x v="17"/>
    <n v="205.30188679245282"/>
    <x v="75"/>
    <n v="10900"/>
  </r>
  <r>
    <x v="31"/>
    <x v="18"/>
    <n v="222.72"/>
    <x v="76"/>
    <n v="11100"/>
  </r>
  <r>
    <x v="32"/>
    <x v="0"/>
    <n v="199.27891156462584"/>
    <x v="164"/>
    <n v="29300"/>
  </r>
  <r>
    <x v="32"/>
    <x v="1"/>
    <n v="204.53846153846155"/>
    <x v="280"/>
    <n v="29200"/>
  </r>
  <r>
    <x v="32"/>
    <x v="2"/>
    <n v="225.29104477611941"/>
    <x v="100"/>
    <n v="30200"/>
  </r>
  <r>
    <x v="32"/>
    <x v="3"/>
    <n v="234.37404580152671"/>
    <x v="118"/>
    <n v="30700"/>
  </r>
  <r>
    <x v="32"/>
    <x v="4"/>
    <n v="244.96899224806202"/>
    <x v="101"/>
    <n v="31600"/>
  </r>
  <r>
    <x v="32"/>
    <x v="5"/>
    <n v="246.94615384615383"/>
    <x v="37"/>
    <n v="32100"/>
  </r>
  <r>
    <x v="32"/>
    <x v="6"/>
    <n v="253.18604651162789"/>
    <x v="101"/>
    <n v="32700"/>
  </r>
  <r>
    <x v="32"/>
    <x v="7"/>
    <n v="255.13821138211381"/>
    <x v="38"/>
    <n v="31400"/>
  </r>
  <r>
    <x v="32"/>
    <x v="8"/>
    <n v="260.42622950819674"/>
    <x v="103"/>
    <n v="31800"/>
  </r>
  <r>
    <x v="32"/>
    <x v="9"/>
    <n v="272.33913043478259"/>
    <x v="39"/>
    <n v="31300"/>
  </r>
  <r>
    <x v="32"/>
    <x v="10"/>
    <n v="276.21238938053096"/>
    <x v="58"/>
    <n v="31200"/>
  </r>
  <r>
    <x v="32"/>
    <x v="11"/>
    <n v="298.42201834862385"/>
    <x v="187"/>
    <n v="32500"/>
  </r>
  <r>
    <x v="32"/>
    <x v="12"/>
    <n v="309.73333333333335"/>
    <x v="130"/>
    <n v="32500"/>
  </r>
  <r>
    <x v="32"/>
    <x v="13"/>
    <n v="309.83809523809526"/>
    <x v="130"/>
    <n v="32500"/>
  </r>
  <r>
    <x v="32"/>
    <x v="14"/>
    <n v="327.10891089108912"/>
    <x v="173"/>
    <n v="33000"/>
  </r>
  <r>
    <x v="32"/>
    <x v="15"/>
    <n v="344.4375"/>
    <x v="42"/>
    <n v="33100"/>
  </r>
  <r>
    <x v="32"/>
    <x v="16"/>
    <n v="358.92473118279571"/>
    <x v="65"/>
    <n v="33400"/>
  </r>
  <r>
    <x v="32"/>
    <x v="17"/>
    <n v="372.375"/>
    <x v="192"/>
    <n v="32800"/>
  </r>
  <r>
    <x v="32"/>
    <x v="18"/>
    <n v="386.75862068965517"/>
    <x v="188"/>
    <n v="33600"/>
  </r>
  <r>
    <x v="33"/>
    <x v="0"/>
    <n v="186.49743589743591"/>
    <x v="281"/>
    <n v="36400"/>
  </r>
  <r>
    <x v="33"/>
    <x v="1"/>
    <n v="189.9375"/>
    <x v="282"/>
    <n v="36500"/>
  </r>
  <r>
    <x v="33"/>
    <x v="2"/>
    <n v="203.47222222222223"/>
    <x v="180"/>
    <n v="36600"/>
  </r>
  <r>
    <x v="33"/>
    <x v="3"/>
    <n v="212.19767441860466"/>
    <x v="163"/>
    <n v="36500"/>
  </r>
  <r>
    <x v="33"/>
    <x v="4"/>
    <n v="220.15662650602408"/>
    <x v="184"/>
    <n v="36500"/>
  </r>
  <r>
    <x v="33"/>
    <x v="5"/>
    <n v="225.70807453416148"/>
    <x v="283"/>
    <n v="36300"/>
  </r>
  <r>
    <x v="33"/>
    <x v="6"/>
    <n v="238.09740259740261"/>
    <x v="97"/>
    <n v="36700"/>
  </r>
  <r>
    <x v="33"/>
    <x v="7"/>
    <n v="239.98"/>
    <x v="284"/>
    <n v="36000"/>
  </r>
  <r>
    <x v="33"/>
    <x v="8"/>
    <n v="247.72602739726028"/>
    <x v="165"/>
    <n v="36200"/>
  </r>
  <r>
    <x v="33"/>
    <x v="9"/>
    <n v="247.9251700680272"/>
    <x v="164"/>
    <n v="36400"/>
  </r>
  <r>
    <x v="33"/>
    <x v="10"/>
    <n v="253.17241379310346"/>
    <x v="231"/>
    <n v="36700"/>
  </r>
  <r>
    <x v="33"/>
    <x v="11"/>
    <n v="258.35915492957747"/>
    <x v="166"/>
    <n v="36700"/>
  </r>
  <r>
    <x v="33"/>
    <x v="12"/>
    <n v="260.93661971830988"/>
    <x v="166"/>
    <n v="37100"/>
  </r>
  <r>
    <x v="33"/>
    <x v="13"/>
    <n v="268.68840579710144"/>
    <x v="167"/>
    <n v="37100"/>
  </r>
  <r>
    <x v="33"/>
    <x v="14"/>
    <n v="273.27941176470586"/>
    <x v="99"/>
    <n v="37200"/>
  </r>
  <r>
    <x v="33"/>
    <x v="15"/>
    <n v="290.88372093023258"/>
    <x v="101"/>
    <n v="37500"/>
  </r>
  <r>
    <x v="33"/>
    <x v="16"/>
    <n v="285.2348484848485"/>
    <x v="168"/>
    <n v="37700"/>
  </r>
  <r>
    <x v="33"/>
    <x v="17"/>
    <n v="300.70634920634922"/>
    <x v="102"/>
    <n v="37900"/>
  </r>
  <r>
    <x v="33"/>
    <x v="18"/>
    <n v="328.37068965517244"/>
    <x v="121"/>
    <n v="38100"/>
  </r>
  <r>
    <x v="34"/>
    <x v="0"/>
    <n v="133.22033898305085"/>
    <x v="191"/>
    <n v="15700"/>
  </r>
  <r>
    <x v="34"/>
    <x v="1"/>
    <n v="137.81578947368422"/>
    <x v="105"/>
    <n v="15700"/>
  </r>
  <r>
    <x v="34"/>
    <x v="2"/>
    <n v="146.49541284403671"/>
    <x v="187"/>
    <n v="16000"/>
  </r>
  <r>
    <x v="34"/>
    <x v="3"/>
    <n v="163.22340425531914"/>
    <x v="64"/>
    <n v="15300"/>
  </r>
  <r>
    <x v="34"/>
    <x v="4"/>
    <n v="164.43010752688173"/>
    <x v="65"/>
    <n v="15300"/>
  </r>
  <r>
    <x v="34"/>
    <x v="5"/>
    <n v="171.17977528089887"/>
    <x v="109"/>
    <n v="15200"/>
  </r>
  <r>
    <x v="34"/>
    <x v="6"/>
    <n v="174.39772727272728"/>
    <x v="192"/>
    <n v="15300"/>
  </r>
  <r>
    <x v="34"/>
    <x v="7"/>
    <n v="173.55681818181819"/>
    <x v="192"/>
    <n v="15300"/>
  </r>
  <r>
    <x v="34"/>
    <x v="8"/>
    <n v="186.17073170731706"/>
    <x v="67"/>
    <n v="15300"/>
  </r>
  <r>
    <x v="34"/>
    <x v="9"/>
    <n v="186.8860759493671"/>
    <x v="79"/>
    <n v="14800"/>
  </r>
  <r>
    <x v="34"/>
    <x v="10"/>
    <n v="194.73417721518987"/>
    <x v="79"/>
    <n v="15400"/>
  </r>
  <r>
    <x v="34"/>
    <x v="11"/>
    <n v="199.43421052631578"/>
    <x v="112"/>
    <n v="15200"/>
  </r>
  <r>
    <x v="34"/>
    <x v="12"/>
    <n v="187.77333333333334"/>
    <x v="68"/>
    <n v="14100"/>
  </r>
  <r>
    <x v="34"/>
    <x v="13"/>
    <n v="193.84931506849315"/>
    <x v="80"/>
    <n v="14200"/>
  </r>
  <r>
    <x v="34"/>
    <x v="14"/>
    <n v="204.5735294117647"/>
    <x v="69"/>
    <n v="13900"/>
  </r>
  <r>
    <x v="34"/>
    <x v="15"/>
    <n v="221.21538461538461"/>
    <x v="70"/>
    <n v="14400"/>
  </r>
  <r>
    <x v="34"/>
    <x v="16"/>
    <n v="228.33333333333334"/>
    <x v="52"/>
    <n v="14400"/>
  </r>
  <r>
    <x v="34"/>
    <x v="17"/>
    <n v="258.5272727272727"/>
    <x v="83"/>
    <n v="14200"/>
  </r>
  <r>
    <x v="34"/>
    <x v="18"/>
    <n v="276.78846153846155"/>
    <x v="132"/>
    <n v="14400"/>
  </r>
  <r>
    <x v="35"/>
    <x v="0"/>
    <n v="197.74074074074073"/>
    <x v="144"/>
    <n v="5300"/>
  </r>
  <r>
    <x v="35"/>
    <x v="1"/>
    <n v="191.82142857142858"/>
    <x v="142"/>
    <n v="5400"/>
  </r>
  <r>
    <x v="35"/>
    <x v="2"/>
    <n v="228.82608695652175"/>
    <x v="285"/>
    <n v="5300"/>
  </r>
  <r>
    <x v="35"/>
    <x v="3"/>
    <n v="229.52380952380952"/>
    <x v="286"/>
    <n v="4800"/>
  </r>
  <r>
    <x v="35"/>
    <x v="4"/>
    <n v="254.47368421052633"/>
    <x v="287"/>
    <n v="4800"/>
  </r>
  <r>
    <x v="35"/>
    <x v="5"/>
    <n v="250.61111111111111"/>
    <x v="288"/>
    <n v="4500"/>
  </r>
  <r>
    <x v="35"/>
    <x v="6"/>
    <n v="264.77777777777777"/>
    <x v="288"/>
    <n v="4800"/>
  </r>
  <r>
    <x v="35"/>
    <x v="7"/>
    <n v="253.38888888888889"/>
    <x v="288"/>
    <n v="4600"/>
  </r>
  <r>
    <x v="35"/>
    <x v="8"/>
    <n v="227.05"/>
    <x v="289"/>
    <n v="4500"/>
  </r>
  <r>
    <x v="35"/>
    <x v="9"/>
    <n v="198.86363636363637"/>
    <x v="290"/>
    <n v="4400"/>
  </r>
  <r>
    <x v="35"/>
    <x v="10"/>
    <n v="187.28571428571428"/>
    <x v="286"/>
    <n v="3900"/>
  </r>
  <r>
    <x v="35"/>
    <x v="11"/>
    <n v="194.38095238095238"/>
    <x v="286"/>
    <n v="4100"/>
  </r>
  <r>
    <x v="35"/>
    <x v="12"/>
    <n v="191.38095238095238"/>
    <x v="286"/>
    <n v="4000"/>
  </r>
  <r>
    <x v="35"/>
    <x v="13"/>
    <n v="191.23809523809524"/>
    <x v="286"/>
    <n v="4000"/>
  </r>
  <r>
    <x v="35"/>
    <x v="14"/>
    <n v="189.52380952380952"/>
    <x v="286"/>
    <n v="4000"/>
  </r>
  <r>
    <x v="35"/>
    <x v="15"/>
    <n v="181.56521739130434"/>
    <x v="285"/>
    <n v="4200"/>
  </r>
  <r>
    <x v="35"/>
    <x v="16"/>
    <n v="173.70833333333334"/>
    <x v="291"/>
    <n v="4200"/>
  </r>
  <r>
    <x v="35"/>
    <x v="17"/>
    <n v="221.35294117647058"/>
    <x v="292"/>
    <n v="3800"/>
  </r>
  <r>
    <x v="35"/>
    <x v="18"/>
    <n v="204.9375"/>
    <x v="293"/>
    <n v="3300"/>
  </r>
  <r>
    <x v="36"/>
    <x v="0"/>
    <n v="218.27272727272728"/>
    <x v="140"/>
    <n v="7200"/>
  </r>
  <r>
    <x v="36"/>
    <x v="1"/>
    <n v="227.02941176470588"/>
    <x v="136"/>
    <n v="7700"/>
  </r>
  <r>
    <x v="36"/>
    <x v="2"/>
    <n v="229.44117647058823"/>
    <x v="136"/>
    <n v="7800"/>
  </r>
  <r>
    <x v="36"/>
    <x v="3"/>
    <n v="230.23529411764707"/>
    <x v="136"/>
    <n v="7800"/>
  </r>
  <r>
    <x v="36"/>
    <x v="4"/>
    <n v="226.51428571428571"/>
    <x v="135"/>
    <n v="7900"/>
  </r>
  <r>
    <x v="36"/>
    <x v="5"/>
    <n v="232.70588235294119"/>
    <x v="136"/>
    <n v="7900"/>
  </r>
  <r>
    <x v="36"/>
    <x v="6"/>
    <n v="227.93939393939394"/>
    <x v="140"/>
    <n v="7500"/>
  </r>
  <r>
    <x v="36"/>
    <x v="7"/>
    <n v="250.56666666666666"/>
    <x v="141"/>
    <n v="7500"/>
  </r>
  <r>
    <x v="36"/>
    <x v="8"/>
    <n v="235.93548387096774"/>
    <x v="294"/>
    <n v="7300"/>
  </r>
  <r>
    <x v="36"/>
    <x v="9"/>
    <n v="230.53125"/>
    <x v="295"/>
    <n v="7400"/>
  </r>
  <r>
    <x v="36"/>
    <x v="10"/>
    <n v="243.36666666666667"/>
    <x v="141"/>
    <n v="7300"/>
  </r>
  <r>
    <x v="36"/>
    <x v="11"/>
    <n v="252.74193548387098"/>
    <x v="294"/>
    <n v="7800"/>
  </r>
  <r>
    <x v="36"/>
    <x v="12"/>
    <n v="254.89655172413794"/>
    <x v="296"/>
    <n v="7400"/>
  </r>
  <r>
    <x v="36"/>
    <x v="13"/>
    <n v="276.18518518518516"/>
    <x v="144"/>
    <n v="7500"/>
  </r>
  <r>
    <x v="36"/>
    <x v="14"/>
    <n v="268.78571428571428"/>
    <x v="142"/>
    <n v="7500"/>
  </r>
  <r>
    <x v="36"/>
    <x v="15"/>
    <n v="267.14285714285717"/>
    <x v="142"/>
    <n v="7500"/>
  </r>
  <r>
    <x v="36"/>
    <x v="16"/>
    <n v="266.39285714285717"/>
    <x v="142"/>
    <n v="7500"/>
  </r>
  <r>
    <x v="36"/>
    <x v="17"/>
    <n v="306.83333333333331"/>
    <x v="291"/>
    <n v="7400"/>
  </r>
  <r>
    <x v="36"/>
    <x v="18"/>
    <n v="310.09090909090907"/>
    <x v="290"/>
    <n v="6800"/>
  </r>
  <r>
    <x v="37"/>
    <x v="0"/>
    <n v="206.05769230769232"/>
    <x v="40"/>
    <n v="21400"/>
  </r>
  <r>
    <x v="37"/>
    <x v="1"/>
    <n v="211.89320388349515"/>
    <x v="297"/>
    <n v="21800"/>
  </r>
  <r>
    <x v="37"/>
    <x v="2"/>
    <n v="215.29"/>
    <x v="41"/>
    <n v="21500"/>
  </r>
  <r>
    <x v="37"/>
    <x v="3"/>
    <n v="216.26262626262627"/>
    <x v="61"/>
    <n v="21400"/>
  </r>
  <r>
    <x v="37"/>
    <x v="4"/>
    <n v="220.28865979381445"/>
    <x v="62"/>
    <n v="21400"/>
  </r>
  <r>
    <x v="37"/>
    <x v="5"/>
    <n v="232.5108695652174"/>
    <x v="44"/>
    <n v="21400"/>
  </r>
  <r>
    <x v="37"/>
    <x v="6"/>
    <n v="242.91860465116278"/>
    <x v="66"/>
    <n v="20900"/>
  </r>
  <r>
    <x v="37"/>
    <x v="7"/>
    <n v="259.15662650602411"/>
    <x v="110"/>
    <n v="21500"/>
  </r>
  <r>
    <x v="37"/>
    <x v="8"/>
    <n v="250.42168674698794"/>
    <x v="110"/>
    <n v="20800"/>
  </r>
  <r>
    <x v="37"/>
    <x v="9"/>
    <n v="242.16279069767441"/>
    <x v="66"/>
    <n v="20800"/>
  </r>
  <r>
    <x v="37"/>
    <x v="10"/>
    <n v="242.5595238095238"/>
    <x v="45"/>
    <n v="20400"/>
  </r>
  <r>
    <x v="37"/>
    <x v="11"/>
    <n v="240.51764705882354"/>
    <x v="189"/>
    <n v="20400"/>
  </r>
  <r>
    <x v="37"/>
    <x v="12"/>
    <n v="254.51898734177215"/>
    <x v="79"/>
    <n v="20100"/>
  </r>
  <r>
    <x v="37"/>
    <x v="13"/>
    <n v="285.78873239436621"/>
    <x v="48"/>
    <n v="20300"/>
  </r>
  <r>
    <x v="37"/>
    <x v="14"/>
    <n v="288.28571428571428"/>
    <x v="113"/>
    <n v="20200"/>
  </r>
  <r>
    <x v="37"/>
    <x v="15"/>
    <n v="314.04615384615386"/>
    <x v="70"/>
    <n v="20400"/>
  </r>
  <r>
    <x v="37"/>
    <x v="16"/>
    <n v="339.69491525423729"/>
    <x v="73"/>
    <n v="20000"/>
  </r>
  <r>
    <x v="37"/>
    <x v="17"/>
    <n v="344.36842105263156"/>
    <x v="54"/>
    <n v="19600"/>
  </r>
  <r>
    <x v="37"/>
    <x v="18"/>
    <n v="361.8"/>
    <x v="83"/>
    <n v="19900"/>
  </r>
  <r>
    <x v="38"/>
    <x v="0"/>
    <n v="154.41666666666666"/>
    <x v="170"/>
    <n v="18500"/>
  </r>
  <r>
    <x v="38"/>
    <x v="1"/>
    <n v="162.38596491228071"/>
    <x v="105"/>
    <n v="18500"/>
  </r>
  <r>
    <x v="38"/>
    <x v="2"/>
    <n v="169.4018691588785"/>
    <x v="123"/>
    <n v="18100"/>
  </r>
  <r>
    <x v="38"/>
    <x v="3"/>
    <n v="175.08571428571429"/>
    <x v="130"/>
    <n v="18400"/>
  </r>
  <r>
    <x v="38"/>
    <x v="4"/>
    <n v="174.48113207547169"/>
    <x v="172"/>
    <n v="18500"/>
  </r>
  <r>
    <x v="38"/>
    <x v="5"/>
    <n v="176"/>
    <x v="130"/>
    <n v="18500"/>
  </r>
  <r>
    <x v="38"/>
    <x v="6"/>
    <n v="182.05882352941177"/>
    <x v="60"/>
    <n v="18600"/>
  </r>
  <r>
    <x v="38"/>
    <x v="7"/>
    <n v="185.79"/>
    <x v="41"/>
    <n v="18600"/>
  </r>
  <r>
    <x v="38"/>
    <x v="8"/>
    <n v="185.70833333333334"/>
    <x v="42"/>
    <n v="17800"/>
  </r>
  <r>
    <x v="38"/>
    <x v="9"/>
    <n v="200.59550561797752"/>
    <x v="109"/>
    <n v="17900"/>
  </r>
  <r>
    <x v="38"/>
    <x v="10"/>
    <n v="204.71111111111111"/>
    <x v="78"/>
    <n v="18400"/>
  </r>
  <r>
    <x v="38"/>
    <x v="11"/>
    <n v="217.97674418604652"/>
    <x v="66"/>
    <n v="18700"/>
  </r>
  <r>
    <x v="38"/>
    <x v="12"/>
    <n v="224.47619047619048"/>
    <x v="45"/>
    <n v="18900"/>
  </r>
  <r>
    <x v="38"/>
    <x v="13"/>
    <n v="227.92771084337349"/>
    <x v="110"/>
    <n v="18900"/>
  </r>
  <r>
    <x v="38"/>
    <x v="14"/>
    <n v="234.13414634146341"/>
    <x v="67"/>
    <n v="19200"/>
  </r>
  <r>
    <x v="38"/>
    <x v="15"/>
    <n v="259.17333333333335"/>
    <x v="68"/>
    <n v="19400"/>
  </r>
  <r>
    <x v="38"/>
    <x v="16"/>
    <n v="270.44444444444446"/>
    <x v="49"/>
    <n v="19500"/>
  </r>
  <r>
    <x v="38"/>
    <x v="17"/>
    <n v="293.30434782608694"/>
    <x v="50"/>
    <n v="20200"/>
  </r>
  <r>
    <x v="38"/>
    <x v="18"/>
    <n v="301.52941176470586"/>
    <x v="69"/>
    <n v="20500"/>
  </r>
  <r>
    <x v="39"/>
    <x v="0"/>
    <n v="235.74054054054054"/>
    <x v="90"/>
    <n v="43600"/>
  </r>
  <r>
    <x v="39"/>
    <x v="1"/>
    <n v="237.93989071038251"/>
    <x v="298"/>
    <n v="43500"/>
  </r>
  <r>
    <x v="39"/>
    <x v="2"/>
    <n v="242.21666666666667"/>
    <x v="180"/>
    <n v="43600"/>
  </r>
  <r>
    <x v="39"/>
    <x v="3"/>
    <n v="246.65536723163842"/>
    <x v="91"/>
    <n v="43700"/>
  </r>
  <r>
    <x v="39"/>
    <x v="4"/>
    <n v="256.13529411764705"/>
    <x v="299"/>
    <n v="43500"/>
  </r>
  <r>
    <x v="39"/>
    <x v="5"/>
    <n v="265.17682926829269"/>
    <x v="93"/>
    <n v="43500"/>
  </r>
  <r>
    <x v="39"/>
    <x v="6"/>
    <n v="277.24528301886795"/>
    <x v="95"/>
    <n v="44100"/>
  </r>
  <r>
    <x v="39"/>
    <x v="7"/>
    <n v="276.03105590062114"/>
    <x v="283"/>
    <n v="44400"/>
  </r>
  <r>
    <x v="39"/>
    <x v="8"/>
    <n v="281.53750000000002"/>
    <x v="126"/>
    <n v="45000"/>
  </r>
  <r>
    <x v="39"/>
    <x v="9"/>
    <n v="285.37579617834393"/>
    <x v="300"/>
    <n v="44800"/>
  </r>
  <r>
    <x v="39"/>
    <x v="10"/>
    <n v="296.23287671232879"/>
    <x v="165"/>
    <n v="43300"/>
  </r>
  <r>
    <x v="39"/>
    <x v="11"/>
    <n v="295.44217687074831"/>
    <x v="164"/>
    <n v="43400"/>
  </r>
  <r>
    <x v="39"/>
    <x v="12"/>
    <n v="298.8095238095238"/>
    <x v="164"/>
    <n v="43900"/>
  </r>
  <r>
    <x v="39"/>
    <x v="13"/>
    <n v="304.08275862068967"/>
    <x v="231"/>
    <n v="44100"/>
  </r>
  <r>
    <x v="39"/>
    <x v="14"/>
    <n v="325.81751824817519"/>
    <x v="57"/>
    <n v="44600"/>
  </r>
  <r>
    <x v="39"/>
    <x v="15"/>
    <n v="325.04379562043795"/>
    <x v="57"/>
    <n v="44500"/>
  </r>
  <r>
    <x v="39"/>
    <x v="16"/>
    <n v="332.58208955223881"/>
    <x v="100"/>
    <n v="44600"/>
  </r>
  <r>
    <x v="39"/>
    <x v="17"/>
    <n v="344.06976744186045"/>
    <x v="101"/>
    <n v="44400"/>
  </r>
  <r>
    <x v="39"/>
    <x v="18"/>
    <n v="356.92063492063494"/>
    <x v="102"/>
    <n v="45000"/>
  </r>
  <r>
    <x v="40"/>
    <x v="0"/>
    <n v="136.68918918918919"/>
    <x v="190"/>
    <n v="10100"/>
  </r>
  <r>
    <x v="40"/>
    <x v="1"/>
    <n v="145.72463768115941"/>
    <x v="50"/>
    <n v="10100"/>
  </r>
  <r>
    <x v="40"/>
    <x v="2"/>
    <n v="175.37931034482759"/>
    <x v="53"/>
    <n v="10200"/>
  </r>
  <r>
    <x v="40"/>
    <x v="3"/>
    <n v="184.17857142857142"/>
    <x v="74"/>
    <n v="10300"/>
  </r>
  <r>
    <x v="40"/>
    <x v="4"/>
    <n v="198.69230769230768"/>
    <x v="132"/>
    <n v="10300"/>
  </r>
  <r>
    <x v="40"/>
    <x v="5"/>
    <n v="209.69387755102042"/>
    <x v="137"/>
    <n v="10300"/>
  </r>
  <r>
    <x v="40"/>
    <x v="6"/>
    <n v="242.02325581395348"/>
    <x v="87"/>
    <n v="10400"/>
  </r>
  <r>
    <x v="40"/>
    <x v="7"/>
    <n v="252.8780487804878"/>
    <x v="134"/>
    <n v="10400"/>
  </r>
  <r>
    <x v="40"/>
    <x v="8"/>
    <n v="248.41025641025641"/>
    <x v="232"/>
    <n v="9700"/>
  </r>
  <r>
    <x v="40"/>
    <x v="9"/>
    <n v="256.86486486486484"/>
    <x v="138"/>
    <n v="9500"/>
  </r>
  <r>
    <x v="40"/>
    <x v="10"/>
    <n v="274.77777777777777"/>
    <x v="139"/>
    <n v="9900"/>
  </r>
  <r>
    <x v="40"/>
    <x v="11"/>
    <n v="256.14705882352939"/>
    <x v="136"/>
    <n v="8700"/>
  </r>
  <r>
    <x v="40"/>
    <x v="12"/>
    <n v="262.375"/>
    <x v="295"/>
    <n v="8400"/>
  </r>
  <r>
    <x v="40"/>
    <x v="13"/>
    <n v="268.61290322580646"/>
    <x v="294"/>
    <n v="8300"/>
  </r>
  <r>
    <x v="40"/>
    <x v="14"/>
    <n v="296.58620689655174"/>
    <x v="296"/>
    <n v="8600"/>
  </r>
  <r>
    <x v="40"/>
    <x v="15"/>
    <n v="318.14814814814815"/>
    <x v="144"/>
    <n v="8600"/>
  </r>
  <r>
    <x v="40"/>
    <x v="16"/>
    <n v="317"/>
    <x v="144"/>
    <n v="8600"/>
  </r>
  <r>
    <x v="40"/>
    <x v="17"/>
    <n v="328.11538461538464"/>
    <x v="143"/>
    <n v="8500"/>
  </r>
  <r>
    <x v="40"/>
    <x v="18"/>
    <n v="350.56"/>
    <x v="301"/>
    <n v="8800"/>
  </r>
  <r>
    <x v="41"/>
    <x v="0"/>
    <n v="139.34328358208955"/>
    <x v="81"/>
    <n v="9300"/>
  </r>
  <r>
    <x v="41"/>
    <x v="1"/>
    <n v="144.96923076923076"/>
    <x v="70"/>
    <n v="9400"/>
  </r>
  <r>
    <x v="41"/>
    <x v="2"/>
    <n v="149.22222222222223"/>
    <x v="52"/>
    <n v="9400"/>
  </r>
  <r>
    <x v="41"/>
    <x v="3"/>
    <n v="158.83050847457628"/>
    <x v="73"/>
    <n v="9400"/>
  </r>
  <r>
    <x v="41"/>
    <x v="4"/>
    <n v="167.30909090909091"/>
    <x v="83"/>
    <n v="9200"/>
  </r>
  <r>
    <x v="41"/>
    <x v="5"/>
    <n v="170.4814814814815"/>
    <x v="131"/>
    <n v="9200"/>
  </r>
  <r>
    <x v="41"/>
    <x v="6"/>
    <n v="175.76923076923077"/>
    <x v="132"/>
    <n v="9100"/>
  </r>
  <r>
    <x v="41"/>
    <x v="7"/>
    <n v="192.20833333333334"/>
    <x v="88"/>
    <n v="9200"/>
  </r>
  <r>
    <x v="41"/>
    <x v="8"/>
    <n v="198.1875"/>
    <x v="88"/>
    <n v="9500"/>
  </r>
  <r>
    <x v="41"/>
    <x v="9"/>
    <n v="194.22448979591837"/>
    <x v="137"/>
    <n v="9500"/>
  </r>
  <r>
    <x v="41"/>
    <x v="10"/>
    <n v="191.48"/>
    <x v="76"/>
    <n v="9600"/>
  </r>
  <r>
    <x v="41"/>
    <x v="11"/>
    <n v="177"/>
    <x v="137"/>
    <n v="8700"/>
  </r>
  <r>
    <x v="41"/>
    <x v="12"/>
    <n v="180.48979591836735"/>
    <x v="137"/>
    <n v="8800"/>
  </r>
  <r>
    <x v="41"/>
    <x v="13"/>
    <n v="177.79591836734693"/>
    <x v="137"/>
    <n v="8700"/>
  </r>
  <r>
    <x v="41"/>
    <x v="14"/>
    <n v="175.25490196078431"/>
    <x v="133"/>
    <n v="8900"/>
  </r>
  <r>
    <x v="41"/>
    <x v="15"/>
    <n v="180.46"/>
    <x v="76"/>
    <n v="9000"/>
  </r>
  <r>
    <x v="41"/>
    <x v="16"/>
    <n v="205.8095238095238"/>
    <x v="84"/>
    <n v="8600"/>
  </r>
  <r>
    <x v="41"/>
    <x v="17"/>
    <n v="208.71428571428572"/>
    <x v="84"/>
    <n v="8800"/>
  </r>
  <r>
    <x v="41"/>
    <x v="18"/>
    <n v="205.90909090909091"/>
    <x v="86"/>
    <n v="9100"/>
  </r>
  <r>
    <x v="42"/>
    <x v="0"/>
    <n v="150.24752475247524"/>
    <x v="173"/>
    <n v="15200"/>
  </r>
  <r>
    <x v="42"/>
    <x v="1"/>
    <n v="165.54347826086956"/>
    <x v="44"/>
    <n v="15200"/>
  </r>
  <r>
    <x v="42"/>
    <x v="2"/>
    <n v="167.20879120879121"/>
    <x v="43"/>
    <n v="15200"/>
  </r>
  <r>
    <x v="42"/>
    <x v="3"/>
    <n v="181.60714285714286"/>
    <x v="45"/>
    <n v="15300"/>
  </r>
  <r>
    <x v="42"/>
    <x v="4"/>
    <n v="190.79518072289156"/>
    <x v="110"/>
    <n v="15800"/>
  </r>
  <r>
    <x v="42"/>
    <x v="5"/>
    <n v="205.66249999999999"/>
    <x v="111"/>
    <n v="16500"/>
  </r>
  <r>
    <x v="42"/>
    <x v="6"/>
    <n v="205.72839506172841"/>
    <x v="46"/>
    <n v="16700"/>
  </r>
  <r>
    <x v="42"/>
    <x v="7"/>
    <n v="212.01234567901236"/>
    <x v="46"/>
    <n v="17200"/>
  </r>
  <r>
    <x v="42"/>
    <x v="8"/>
    <n v="224.39473684210526"/>
    <x v="112"/>
    <n v="17100"/>
  </r>
  <r>
    <x v="42"/>
    <x v="9"/>
    <n v="229.97333333333333"/>
    <x v="68"/>
    <n v="17200"/>
  </r>
  <r>
    <x v="42"/>
    <x v="10"/>
    <n v="242.92957746478874"/>
    <x v="48"/>
    <n v="17200"/>
  </r>
  <r>
    <x v="42"/>
    <x v="11"/>
    <n v="257.64615384615382"/>
    <x v="70"/>
    <n v="16700"/>
  </r>
  <r>
    <x v="42"/>
    <x v="12"/>
    <n v="283.87096774193549"/>
    <x v="72"/>
    <n v="17600"/>
  </r>
  <r>
    <x v="42"/>
    <x v="13"/>
    <n v="266.61403508771929"/>
    <x v="54"/>
    <n v="15200"/>
  </r>
  <r>
    <x v="42"/>
    <x v="14"/>
    <n v="264.37931034482756"/>
    <x v="53"/>
    <n v="15300"/>
  </r>
  <r>
    <x v="42"/>
    <x v="15"/>
    <n v="257.45614035087721"/>
    <x v="54"/>
    <n v="14700"/>
  </r>
  <r>
    <x v="42"/>
    <x v="16"/>
    <n v="264.14814814814815"/>
    <x v="131"/>
    <n v="14300"/>
  </r>
  <r>
    <x v="42"/>
    <x v="17"/>
    <n v="292.32"/>
    <x v="76"/>
    <n v="14600"/>
  </r>
  <r>
    <x v="42"/>
    <x v="18"/>
    <n v="289.74509803921569"/>
    <x v="133"/>
    <n v="14800"/>
  </r>
  <r>
    <x v="43"/>
    <x v="0"/>
    <n v="162.18"/>
    <x v="219"/>
    <n v="40500"/>
  </r>
  <r>
    <x v="43"/>
    <x v="1"/>
    <n v="171.16666666666666"/>
    <x v="153"/>
    <n v="41100"/>
  </r>
  <r>
    <x v="43"/>
    <x v="2"/>
    <n v="182.97345132743362"/>
    <x v="302"/>
    <n v="41400"/>
  </r>
  <r>
    <x v="43"/>
    <x v="3"/>
    <n v="195.3943661971831"/>
    <x v="303"/>
    <n v="41600"/>
  </r>
  <r>
    <x v="43"/>
    <x v="4"/>
    <n v="212.92857142857142"/>
    <x v="124"/>
    <n v="41700"/>
  </r>
  <r>
    <x v="43"/>
    <x v="5"/>
    <n v="224.04324324324324"/>
    <x v="90"/>
    <n v="41400"/>
  </r>
  <r>
    <x v="43"/>
    <x v="6"/>
    <n v="241.76744186046511"/>
    <x v="163"/>
    <n v="41600"/>
  </r>
  <r>
    <x v="43"/>
    <x v="7"/>
    <n v="245.45614035087721"/>
    <x v="116"/>
    <n v="42000"/>
  </r>
  <r>
    <x v="43"/>
    <x v="8"/>
    <n v="249.38922155688624"/>
    <x v="183"/>
    <n v="41600"/>
  </r>
  <r>
    <x v="43"/>
    <x v="9"/>
    <n v="241.26035502958581"/>
    <x v="182"/>
    <n v="40800"/>
  </r>
  <r>
    <x v="43"/>
    <x v="10"/>
    <n v="240.62275449101796"/>
    <x v="183"/>
    <n v="40200"/>
  </r>
  <r>
    <x v="43"/>
    <x v="11"/>
    <n v="232.21951219512195"/>
    <x v="93"/>
    <n v="38100"/>
  </r>
  <r>
    <x v="43"/>
    <x v="12"/>
    <n v="244.1764705882353"/>
    <x v="185"/>
    <n v="37400"/>
  </r>
  <r>
    <x v="43"/>
    <x v="13"/>
    <n v="245.33333333333334"/>
    <x v="284"/>
    <n v="36800"/>
  </r>
  <r>
    <x v="43"/>
    <x v="14"/>
    <n v="252.77622377622379"/>
    <x v="280"/>
    <n v="36100"/>
  </r>
  <r>
    <x v="43"/>
    <x v="15"/>
    <n v="276.61363636363637"/>
    <x v="168"/>
    <n v="36500"/>
  </r>
  <r>
    <x v="43"/>
    <x v="16"/>
    <n v="276.67424242424244"/>
    <x v="168"/>
    <n v="36500"/>
  </r>
  <r>
    <x v="43"/>
    <x v="17"/>
    <n v="287.67460317460319"/>
    <x v="102"/>
    <n v="36200"/>
  </r>
  <r>
    <x v="43"/>
    <x v="18"/>
    <n v="294.56"/>
    <x v="224"/>
    <n v="36800"/>
  </r>
  <r>
    <x v="44"/>
    <x v="0"/>
    <n v="163.5"/>
    <x v="72"/>
    <n v="10100"/>
  </r>
  <r>
    <x v="44"/>
    <x v="1"/>
    <n v="167.09836065573771"/>
    <x v="71"/>
    <n v="10200"/>
  </r>
  <r>
    <x v="44"/>
    <x v="2"/>
    <n v="170.08333333333334"/>
    <x v="304"/>
    <n v="10200"/>
  </r>
  <r>
    <x v="44"/>
    <x v="3"/>
    <n v="170.2295081967213"/>
    <x v="71"/>
    <n v="10400"/>
  </r>
  <r>
    <x v="44"/>
    <x v="4"/>
    <n v="175.93220338983051"/>
    <x v="73"/>
    <n v="10400"/>
  </r>
  <r>
    <x v="44"/>
    <x v="5"/>
    <n v="188.69642857142858"/>
    <x v="74"/>
    <n v="10600"/>
  </r>
  <r>
    <x v="44"/>
    <x v="6"/>
    <n v="199.30188679245282"/>
    <x v="75"/>
    <n v="10600"/>
  </r>
  <r>
    <x v="44"/>
    <x v="7"/>
    <n v="200.34615384615384"/>
    <x v="132"/>
    <n v="10400"/>
  </r>
  <r>
    <x v="44"/>
    <x v="8"/>
    <n v="199.57692307692307"/>
    <x v="132"/>
    <n v="10400"/>
  </r>
  <r>
    <x v="44"/>
    <x v="9"/>
    <n v="189.37254901960785"/>
    <x v="133"/>
    <n v="9700"/>
  </r>
  <r>
    <x v="44"/>
    <x v="10"/>
    <n v="183.84615384615384"/>
    <x v="132"/>
    <n v="9600"/>
  </r>
  <r>
    <x v="44"/>
    <x v="11"/>
    <n v="201.16666666666666"/>
    <x v="88"/>
    <n v="9700"/>
  </r>
  <r>
    <x v="44"/>
    <x v="12"/>
    <n v="205.7659574468085"/>
    <x v="77"/>
    <n v="9700"/>
  </r>
  <r>
    <x v="44"/>
    <x v="13"/>
    <n v="215.41304347826087"/>
    <x v="89"/>
    <n v="9900"/>
  </r>
  <r>
    <x v="44"/>
    <x v="14"/>
    <n v="218.84444444444443"/>
    <x v="85"/>
    <n v="9800"/>
  </r>
  <r>
    <x v="44"/>
    <x v="15"/>
    <n v="222.79545454545453"/>
    <x v="86"/>
    <n v="9800"/>
  </r>
  <r>
    <x v="44"/>
    <x v="16"/>
    <n v="225.65116279069767"/>
    <x v="87"/>
    <n v="9700"/>
  </r>
  <r>
    <x v="44"/>
    <x v="17"/>
    <n v="240.8"/>
    <x v="225"/>
    <n v="9600"/>
  </r>
  <r>
    <x v="44"/>
    <x v="18"/>
    <n v="262.72500000000002"/>
    <x v="225"/>
    <n v="10500"/>
  </r>
  <r>
    <x v="45"/>
    <x v="0"/>
    <n v="183.42388059701491"/>
    <x v="247"/>
    <n v="61400"/>
  </r>
  <r>
    <x v="45"/>
    <x v="1"/>
    <n v="185.75975975975976"/>
    <x v="305"/>
    <n v="61900"/>
  </r>
  <r>
    <x v="45"/>
    <x v="2"/>
    <n v="200.70358306188925"/>
    <x v="306"/>
    <n v="61600"/>
  </r>
  <r>
    <x v="45"/>
    <x v="3"/>
    <n v="211.5529010238908"/>
    <x v="3"/>
    <n v="62000"/>
  </r>
  <r>
    <x v="45"/>
    <x v="4"/>
    <n v="217.95070422535213"/>
    <x v="307"/>
    <n v="61900"/>
  </r>
  <r>
    <x v="45"/>
    <x v="5"/>
    <n v="223.87364620938629"/>
    <x v="5"/>
    <n v="62000"/>
  </r>
  <r>
    <x v="45"/>
    <x v="6"/>
    <n v="226.66788321167883"/>
    <x v="308"/>
    <n v="62100"/>
  </r>
  <r>
    <x v="45"/>
    <x v="7"/>
    <n v="225.45488721804512"/>
    <x v="151"/>
    <n v="60000"/>
  </r>
  <r>
    <x v="45"/>
    <x v="8"/>
    <n v="234.46124031007753"/>
    <x v="7"/>
    <n v="60500"/>
  </r>
  <r>
    <x v="45"/>
    <x v="9"/>
    <n v="237.50988142292491"/>
    <x v="309"/>
    <n v="60100"/>
  </r>
  <r>
    <x v="45"/>
    <x v="10"/>
    <n v="247.17479674796749"/>
    <x v="310"/>
    <n v="60800"/>
  </r>
  <r>
    <x v="45"/>
    <x v="11"/>
    <n v="247.74596774193549"/>
    <x v="311"/>
    <n v="61400"/>
  </r>
  <r>
    <x v="45"/>
    <x v="12"/>
    <n v="247.07171314741035"/>
    <x v="312"/>
    <n v="62000"/>
  </r>
  <r>
    <x v="45"/>
    <x v="13"/>
    <n v="252.5"/>
    <x v="220"/>
    <n v="61600"/>
  </r>
  <r>
    <x v="45"/>
    <x v="14"/>
    <n v="258.20168067226894"/>
    <x v="176"/>
    <n v="61500"/>
  </r>
  <r>
    <x v="45"/>
    <x v="15"/>
    <n v="269.00438596491227"/>
    <x v="12"/>
    <n v="61300"/>
  </r>
  <r>
    <x v="45"/>
    <x v="16"/>
    <n v="274.19911504424778"/>
    <x v="302"/>
    <n v="62000"/>
  </r>
  <r>
    <x v="45"/>
    <x v="17"/>
    <n v="291.77725118483414"/>
    <x v="313"/>
    <n v="61600"/>
  </r>
  <r>
    <x v="45"/>
    <x v="18"/>
    <n v="298.36190476190478"/>
    <x v="227"/>
    <n v="62700"/>
  </r>
  <r>
    <x v="46"/>
    <x v="0"/>
    <n v="149.76370510396976"/>
    <x v="314"/>
    <n v="79200"/>
  </r>
  <r>
    <x v="46"/>
    <x v="1"/>
    <n v="155.87376725838266"/>
    <x v="315"/>
    <n v="79000"/>
  </r>
  <r>
    <x v="46"/>
    <x v="2"/>
    <n v="167.88983050847457"/>
    <x v="36"/>
    <n v="79200"/>
  </r>
  <r>
    <x v="46"/>
    <x v="3"/>
    <n v="177.07640449438202"/>
    <x v="316"/>
    <n v="78800"/>
  </r>
  <r>
    <x v="46"/>
    <x v="4"/>
    <n v="186.62647754137114"/>
    <x v="317"/>
    <n v="78900"/>
  </r>
  <r>
    <x v="46"/>
    <x v="5"/>
    <n v="198.15211970074813"/>
    <x v="318"/>
    <n v="79500"/>
  </r>
  <r>
    <x v="46"/>
    <x v="6"/>
    <n v="204.43112244897958"/>
    <x v="319"/>
    <n v="80100"/>
  </r>
  <r>
    <x v="46"/>
    <x v="7"/>
    <n v="213.65517241379311"/>
    <x v="320"/>
    <n v="80500"/>
  </r>
  <r>
    <x v="46"/>
    <x v="8"/>
    <n v="220.97275204359673"/>
    <x v="321"/>
    <n v="81100"/>
  </r>
  <r>
    <x v="46"/>
    <x v="9"/>
    <n v="230.71875"/>
    <x v="272"/>
    <n v="81200"/>
  </r>
  <r>
    <x v="46"/>
    <x v="10"/>
    <n v="234.63294797687863"/>
    <x v="197"/>
    <n v="81200"/>
  </r>
  <r>
    <x v="46"/>
    <x v="11"/>
    <n v="230.3639053254438"/>
    <x v="146"/>
    <n v="77900"/>
  </r>
  <r>
    <x v="46"/>
    <x v="12"/>
    <n v="236.49397590361446"/>
    <x v="198"/>
    <n v="78500"/>
  </r>
  <r>
    <x v="46"/>
    <x v="13"/>
    <n v="242.06191950464395"/>
    <x v="0"/>
    <n v="78200"/>
  </r>
  <r>
    <x v="46"/>
    <x v="14"/>
    <n v="239.42153846153846"/>
    <x v="200"/>
    <n v="77800"/>
  </r>
  <r>
    <x v="46"/>
    <x v="15"/>
    <n v="246.10476190476192"/>
    <x v="211"/>
    <n v="77500"/>
  </r>
  <r>
    <x v="46"/>
    <x v="16"/>
    <n v="252.96405228758169"/>
    <x v="212"/>
    <n v="77400"/>
  </r>
  <r>
    <x v="46"/>
    <x v="17"/>
    <n v="263.61148648648651"/>
    <x v="322"/>
    <n v="78000"/>
  </r>
  <r>
    <x v="46"/>
    <x v="18"/>
    <n v="270.36551724137934"/>
    <x v="204"/>
    <n v="78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3CC061-F43A-4B2D-BC46-088C6DA732BC}" name="Pivottabell5" cacheId="4" applyNumberFormats="0" applyBorderFormats="0" applyFontFormats="0" applyPatternFormats="0" applyAlignmentFormats="0" applyWidthHeightFormats="1" dataCaption="Verdier" updatedVersion="6" minRefreshableVersion="3" rowGrandTotals="0" colGrandTotals="0" itemPrintTitles="1" createdVersion="6" indent="0" outline="1" outlineData="1" multipleFieldFilters="0" chartFormat="21">
  <location ref="E4:G15" firstHeaderRow="0" firstDataRow="1" firstDataCol="1" rowPageCount="1" colPageCount="1"/>
  <pivotFields count="5">
    <pivotField axis="axisPage" multipleItemSelectionAllowed="1" showAll="0">
      <items count="4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t="default"/>
      </items>
    </pivotField>
    <pivotField axis="axisRow" showAll="0">
      <items count="20">
        <item h="1" x="0"/>
        <item h="1" x="1"/>
        <item h="1" x="2"/>
        <item h="1" x="3"/>
        <item h="1" x="4"/>
        <item h="1" x="5"/>
        <item h="1" x="6"/>
        <item h="1"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showAll="0"/>
    <pivotField dataField="1" showAll="0">
      <items count="324">
        <item x="293"/>
        <item x="292"/>
        <item x="288"/>
        <item x="287"/>
        <item x="289"/>
        <item x="286"/>
        <item x="290"/>
        <item x="285"/>
        <item x="291"/>
        <item x="301"/>
        <item x="143"/>
        <item x="144"/>
        <item x="142"/>
        <item x="296"/>
        <item x="141"/>
        <item x="294"/>
        <item x="295"/>
        <item x="140"/>
        <item x="136"/>
        <item x="135"/>
        <item x="139"/>
        <item x="138"/>
        <item x="226"/>
        <item x="232"/>
        <item x="225"/>
        <item x="134"/>
        <item x="84"/>
        <item x="87"/>
        <item x="86"/>
        <item x="85"/>
        <item x="89"/>
        <item x="77"/>
        <item x="88"/>
        <item x="137"/>
        <item x="76"/>
        <item x="133"/>
        <item x="132"/>
        <item x="75"/>
        <item x="131"/>
        <item x="83"/>
        <item x="74"/>
        <item x="54"/>
        <item x="53"/>
        <item x="73"/>
        <item x="304"/>
        <item x="71"/>
        <item x="72"/>
        <item x="52"/>
        <item x="51"/>
        <item x="70"/>
        <item x="82"/>
        <item x="81"/>
        <item x="69"/>
        <item x="50"/>
        <item x="113"/>
        <item x="48"/>
        <item x="49"/>
        <item x="80"/>
        <item x="190"/>
        <item x="68"/>
        <item x="112"/>
        <item x="47"/>
        <item x="79"/>
        <item x="111"/>
        <item x="46"/>
        <item x="67"/>
        <item x="110"/>
        <item x="45"/>
        <item x="189"/>
        <item x="66"/>
        <item x="188"/>
        <item x="192"/>
        <item x="109"/>
        <item x="78"/>
        <item x="43"/>
        <item x="44"/>
        <item x="65"/>
        <item x="64"/>
        <item x="63"/>
        <item x="42"/>
        <item x="62"/>
        <item x="108"/>
        <item x="61"/>
        <item x="41"/>
        <item x="173"/>
        <item x="60"/>
        <item x="297"/>
        <item x="40"/>
        <item x="130"/>
        <item x="172"/>
        <item x="123"/>
        <item x="59"/>
        <item x="187"/>
        <item x="107"/>
        <item x="122"/>
        <item x="106"/>
        <item x="58"/>
        <item x="105"/>
        <item x="39"/>
        <item x="121"/>
        <item x="171"/>
        <item x="191"/>
        <item x="104"/>
        <item x="170"/>
        <item x="129"/>
        <item x="103"/>
        <item x="38"/>
        <item x="120"/>
        <item x="224"/>
        <item x="102"/>
        <item x="119"/>
        <item x="101"/>
        <item x="37"/>
        <item x="118"/>
        <item x="168"/>
        <item x="100"/>
        <item x="186"/>
        <item x="99"/>
        <item x="57"/>
        <item x="167"/>
        <item x="128"/>
        <item x="98"/>
        <item x="169"/>
        <item x="166"/>
        <item x="280"/>
        <item x="231"/>
        <item x="165"/>
        <item x="164"/>
        <item x="56"/>
        <item x="230"/>
        <item x="284"/>
        <item x="55"/>
        <item x="127"/>
        <item x="185"/>
        <item x="97"/>
        <item x="117"/>
        <item x="223"/>
        <item x="300"/>
        <item x="96"/>
        <item x="95"/>
        <item x="126"/>
        <item x="283"/>
        <item x="94"/>
        <item x="93"/>
        <item x="184"/>
        <item x="183"/>
        <item x="92"/>
        <item x="182"/>
        <item x="299"/>
        <item x="116"/>
        <item x="163"/>
        <item x="162"/>
        <item x="181"/>
        <item x="91"/>
        <item x="180"/>
        <item x="161"/>
        <item x="179"/>
        <item x="298"/>
        <item x="90"/>
        <item x="229"/>
        <item x="160"/>
        <item x="125"/>
        <item x="178"/>
        <item x="282"/>
        <item x="115"/>
        <item x="222"/>
        <item x="281"/>
        <item x="124"/>
        <item x="221"/>
        <item x="114"/>
        <item x="228"/>
        <item x="159"/>
        <item x="158"/>
        <item x="17"/>
        <item x="177"/>
        <item x="16"/>
        <item x="227"/>
        <item x="313"/>
        <item x="303"/>
        <item x="157"/>
        <item x="15"/>
        <item x="14"/>
        <item x="156"/>
        <item x="13"/>
        <item x="155"/>
        <item x="302"/>
        <item x="12"/>
        <item x="154"/>
        <item x="11"/>
        <item x="10"/>
        <item x="176"/>
        <item x="153"/>
        <item x="9"/>
        <item x="220"/>
        <item x="8"/>
        <item x="310"/>
        <item x="175"/>
        <item x="311"/>
        <item x="219"/>
        <item x="312"/>
        <item x="309"/>
        <item x="174"/>
        <item x="208"/>
        <item x="7"/>
        <item x="152"/>
        <item x="209"/>
        <item x="151"/>
        <item x="6"/>
        <item x="150"/>
        <item x="149"/>
        <item x="207"/>
        <item x="308"/>
        <item x="206"/>
        <item x="5"/>
        <item x="218"/>
        <item x="4"/>
        <item x="307"/>
        <item x="205"/>
        <item x="217"/>
        <item x="204"/>
        <item x="148"/>
        <item x="216"/>
        <item x="3"/>
        <item x="214"/>
        <item x="249"/>
        <item x="322"/>
        <item x="279"/>
        <item x="215"/>
        <item x="213"/>
        <item x="203"/>
        <item x="2"/>
        <item x="212"/>
        <item x="306"/>
        <item x="147"/>
        <item x="202"/>
        <item x="278"/>
        <item x="201"/>
        <item x="1"/>
        <item x="211"/>
        <item x="277"/>
        <item x="248"/>
        <item x="0"/>
        <item x="200"/>
        <item x="276"/>
        <item x="199"/>
        <item x="210"/>
        <item x="198"/>
        <item x="305"/>
        <item x="275"/>
        <item x="247"/>
        <item x="146"/>
        <item x="246"/>
        <item x="274"/>
        <item x="273"/>
        <item x="197"/>
        <item x="145"/>
        <item x="271"/>
        <item x="272"/>
        <item x="196"/>
        <item x="195"/>
        <item x="321"/>
        <item x="245"/>
        <item x="244"/>
        <item x="194"/>
        <item x="270"/>
        <item x="243"/>
        <item x="320"/>
        <item x="193"/>
        <item x="242"/>
        <item x="241"/>
        <item x="240"/>
        <item x="319"/>
        <item x="239"/>
        <item x="269"/>
        <item x="238"/>
        <item x="318"/>
        <item x="264"/>
        <item x="265"/>
        <item x="237"/>
        <item x="236"/>
        <item x="317"/>
        <item x="263"/>
        <item x="235"/>
        <item x="268"/>
        <item x="316"/>
        <item x="262"/>
        <item x="267"/>
        <item x="234"/>
        <item x="266"/>
        <item x="36"/>
        <item x="35"/>
        <item x="261"/>
        <item x="233"/>
        <item x="34"/>
        <item x="260"/>
        <item x="33"/>
        <item x="259"/>
        <item x="315"/>
        <item x="258"/>
        <item x="32"/>
        <item x="257"/>
        <item x="256"/>
        <item x="314"/>
        <item x="31"/>
        <item x="255"/>
        <item x="254"/>
        <item x="30"/>
        <item x="29"/>
        <item x="28"/>
        <item x="27"/>
        <item x="253"/>
        <item x="26"/>
        <item x="25"/>
        <item x="252"/>
        <item x="24"/>
        <item x="23"/>
        <item x="22"/>
        <item x="251"/>
        <item x="250"/>
        <item x="21"/>
        <item x="20"/>
        <item x="19"/>
        <item x="18"/>
        <item t="default"/>
      </items>
    </pivotField>
    <pivotField showAll="0"/>
  </pivotFields>
  <rowFields count="1">
    <field x="1"/>
  </rowFields>
  <rowItems count="11"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Summer av jordbruksforetak" fld="3" baseField="0" baseItem="0" numFmtId="166"/>
    <dataField name="Gjennomsnitt av gjennomsnittsareal" fld="2" subtotal="average" baseField="1" baseItem="1" numFmtId="1"/>
  </dataFields>
  <formats count="4"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">
      <pivotArea field="1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6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60CE3F-45E1-44FB-B7B4-5A300C6149E0}" name="Pivottabell4" cacheId="4" applyNumberFormats="0" applyBorderFormats="0" applyFontFormats="0" applyPatternFormats="0" applyAlignmentFormats="0" applyWidthHeightFormats="1" dataCaption="Verdier" updatedVersion="6" minRefreshableVersion="3" rowGrandTotals="0" colGrandTotals="0" itemPrintTitles="1" createdVersion="6" indent="0" outline="1" outlineData="1" multipleFieldFilters="0" chartFormat="8">
  <location ref="B4:C15" firstHeaderRow="1" firstDataRow="1" firstDataCol="1" rowPageCount="1" colPageCount="1"/>
  <pivotFields count="5">
    <pivotField axis="axisPage" multipleItemSelectionAllowed="1" showAll="0">
      <items count="4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t="default"/>
      </items>
    </pivotField>
    <pivotField axis="axisRow" showAll="0">
      <items count="20">
        <item h="1" x="0"/>
        <item h="1" x="1"/>
        <item h="1" x="2"/>
        <item h="1" x="3"/>
        <item h="1" x="4"/>
        <item h="1" x="5"/>
        <item h="1" x="6"/>
        <item h="1"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showAll="0"/>
    <pivotField dataField="1" showAll="0"/>
  </pivotFields>
  <rowFields count="1">
    <field x="1"/>
  </rowFields>
  <rowItems count="11"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Items count="1">
    <i/>
  </colItems>
  <pageFields count="1">
    <pageField fld="0" hier="-1"/>
  </pageFields>
  <dataFields count="1">
    <dataField name="Summer av jordbruksareal" fld="4" baseField="1" baseItem="0" numFmtId="166"/>
  </dataFields>
  <formats count="5"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0" count="1">
            <x v="1"/>
          </reference>
        </references>
      </pivotArea>
    </format>
    <format dxfId="14">
      <pivotArea field="1" type="button" dataOnly="0" labelOnly="1" outline="0" axis="axisRow" fieldPosition="0"/>
    </format>
    <format dxfId="13">
      <pivotArea dataOnly="0" labelOnly="1" outline="0" axis="axisValues" fieldPosition="0"/>
    </format>
  </formats>
  <chartFormats count="2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649131-CEF8-4BF6-ACA1-07FC6BA5694D}" name="Pivottabell1" cacheId="4" dataOnRows="1" applyNumberFormats="0" applyBorderFormats="0" applyFontFormats="0" applyPatternFormats="0" applyAlignmentFormats="0" applyWidthHeightFormats="1" dataCaption="Verdier" updatedVersion="6" minRefreshableVersion="3" rowGrandTotals="0" colGrandTotals="0" itemPrintTitles="1" createdVersion="6" indent="0" outline="1" outlineData="1" multipleFieldFilters="0">
  <location ref="B3:M7" firstHeaderRow="1" firstDataRow="2" firstDataCol="1"/>
  <pivotFields count="5">
    <pivotField showAll="0"/>
    <pivotField axis="axisCol" showAll="0">
      <items count="20">
        <item h="1" x="0"/>
        <item h="1" x="1"/>
        <item h="1" x="2"/>
        <item h="1" x="3"/>
        <item h="1" x="4"/>
        <item h="1" x="5"/>
        <item h="1" x="6"/>
        <item h="1"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showAll="0"/>
    <pivotField dataField="1" showAll="0"/>
    <pivotField dataField="1" showAll="0"/>
  </pivotFields>
  <rowFields count="1">
    <field x="-2"/>
  </rowFields>
  <rowItems count="3">
    <i>
      <x/>
    </i>
    <i i="1">
      <x v="1"/>
    </i>
    <i i="2">
      <x v="2"/>
    </i>
  </rowItems>
  <colFields count="1">
    <field x="1"/>
  </colFields>
  <colItems count="11"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colItems>
  <dataFields count="3">
    <dataField name="Summer av jordbruksareal" fld="4" baseField="0" baseItem="0"/>
    <dataField name="Summer av jordbruksforetak" fld="3" baseField="0" baseItem="0"/>
    <dataField name="Gjennomsnitt av gjennomsnittsareal" fld="2" subtotal="average" baseField="1" baseItem="8"/>
  </dataFields>
  <formats count="9">
    <format dxfId="8">
      <pivotArea outline="0" collapsedLevelsAreSubtotals="1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type="origin" dataOnly="0" labelOnly="1" outline="0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-2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0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kommune" xr10:uid="{89EFCACF-57CD-4C6A-A65A-C195DD0A32A1}" sourceName="kommune">
  <pivotTables>
    <pivotTable tabId="17" name="Pivottabell4"/>
    <pivotTable tabId="17" name="Pivottabell5"/>
  </pivotTables>
  <data>
    <tabular pivotCacheId="1267111653">
      <items count="47">
        <i x="0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/>
        <i x="21"/>
        <i x="22"/>
        <i x="23"/>
        <i x="24"/>
        <i x="25"/>
        <i x="26"/>
        <i x="27"/>
        <i x="28"/>
        <i x="29"/>
        <i x="30"/>
        <i x="31"/>
        <i x="32"/>
        <i x="33" s="1"/>
        <i x="34"/>
        <i x="35"/>
        <i x="36"/>
        <i x="37"/>
        <i x="38"/>
        <i x="39"/>
        <i x="40"/>
        <i x="41"/>
        <i x="42"/>
        <i x="43"/>
        <i x="44"/>
        <i x="45"/>
        <i x="46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ommune" xr10:uid="{4DFAEB43-1CA5-41B1-B669-FD0139E3E724}" cache="Slicer_kommune" caption="kommune" columnCount="9" style="SlicerStyleOther2" rowHeight="18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ommune 2" xr10:uid="{857A6221-38CE-48DF-944F-3B511B778E34}" cache="Slicer_kommune" caption="kommune" columnCount="10" style="SlicerStyleOther2" rowHeight="180000"/>
</slicer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D0D4-3510-43FF-9718-BC04A3111EB2}">
  <sheetPr>
    <tabColor theme="8" tint="0.59999389629810485"/>
  </sheetPr>
  <dimension ref="A21:A22"/>
  <sheetViews>
    <sheetView showGridLines="0" showRowColHeaders="0" workbookViewId="0">
      <selection activeCell="A22" sqref="A22"/>
    </sheetView>
  </sheetViews>
  <sheetFormatPr baseColWidth="10" defaultColWidth="10.7109375" defaultRowHeight="15" x14ac:dyDescent="0.25"/>
  <cols>
    <col min="1" max="16384" width="10.7109375" style="39"/>
  </cols>
  <sheetData>
    <row r="21" spans="1:1" x14ac:dyDescent="0.25">
      <c r="A21" s="40"/>
    </row>
    <row r="22" spans="1:1" x14ac:dyDescent="0.25">
      <c r="A22" s="40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08E8-7A0C-4606-8CE2-FA03EE5808DB}">
  <sheetPr>
    <tabColor theme="8" tint="0.59999389629810485"/>
  </sheetPr>
  <dimension ref="B2:T26"/>
  <sheetViews>
    <sheetView showGridLines="0" showRowColHeaders="0" tabSelected="1" workbookViewId="0">
      <selection activeCell="K23" sqref="K23"/>
    </sheetView>
  </sheetViews>
  <sheetFormatPr baseColWidth="10" defaultColWidth="10.7109375" defaultRowHeight="15" x14ac:dyDescent="0.25"/>
  <cols>
    <col min="1" max="1" width="3.28515625" style="39" customWidth="1"/>
    <col min="2" max="19" width="10.7109375" style="39"/>
    <col min="20" max="20" width="6.7109375" style="39" customWidth="1"/>
    <col min="21" max="16384" width="10.7109375" style="39"/>
  </cols>
  <sheetData>
    <row r="2" spans="2:20" ht="18.75" x14ac:dyDescent="0.3">
      <c r="B2" s="78" t="s">
        <v>95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2:20" s="75" customFormat="1" x14ac:dyDescent="0.25">
      <c r="B3" s="75" t="s">
        <v>96</v>
      </c>
    </row>
    <row r="4" spans="2:20" x14ac:dyDescent="0.25">
      <c r="B4" s="80" t="s">
        <v>97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24" spans="2:2" x14ac:dyDescent="0.25">
      <c r="B24" s="76"/>
    </row>
    <row r="25" spans="2:2" ht="27.75" customHeight="1" x14ac:dyDescent="0.25">
      <c r="B25" s="60" t="s">
        <v>78</v>
      </c>
    </row>
    <row r="26" spans="2:2" x14ac:dyDescent="0.25">
      <c r="B26" s="60" t="s">
        <v>79</v>
      </c>
    </row>
  </sheetData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7D415-7D6E-4DDE-8DF9-9A20E4A9FFC2}">
  <dimension ref="B1:J29"/>
  <sheetViews>
    <sheetView topLeftCell="B5" workbookViewId="0">
      <selection activeCell="E18" sqref="E18:G29"/>
    </sheetView>
  </sheetViews>
  <sheetFormatPr baseColWidth="10" defaultRowHeight="15" x14ac:dyDescent="0.25"/>
  <cols>
    <col min="1" max="1" width="3.5703125" customWidth="1"/>
    <col min="2" max="2" width="13" bestFit="1" customWidth="1"/>
    <col min="3" max="3" width="12" style="30" customWidth="1"/>
    <col min="5" max="5" width="9.5703125" customWidth="1"/>
    <col min="6" max="6" width="12.42578125" customWidth="1"/>
    <col min="7" max="7" width="16.5703125" customWidth="1"/>
    <col min="8" max="8" width="2.7109375" bestFit="1" customWidth="1"/>
    <col min="9" max="9" width="6.42578125" customWidth="1"/>
    <col min="10" max="10" width="11.42578125" customWidth="1"/>
    <col min="11" max="11" width="11.7109375" customWidth="1"/>
    <col min="12" max="16" width="2.7109375" bestFit="1" customWidth="1"/>
    <col min="17" max="18" width="3.7109375" bestFit="1" customWidth="1"/>
    <col min="19" max="23" width="2.7109375" bestFit="1" customWidth="1"/>
    <col min="24" max="26" width="3.7109375" bestFit="1" customWidth="1"/>
    <col min="27" max="29" width="2.7109375" bestFit="1" customWidth="1"/>
    <col min="30" max="49" width="3.7109375" bestFit="1" customWidth="1"/>
    <col min="50" max="50" width="2.7109375" bestFit="1" customWidth="1"/>
    <col min="51" max="120" width="3.7109375" bestFit="1" customWidth="1"/>
    <col min="121" max="121" width="4.7109375" bestFit="1" customWidth="1"/>
    <col min="122" max="132" width="3.7109375" bestFit="1" customWidth="1"/>
    <col min="133" max="133" width="4.7109375" bestFit="1" customWidth="1"/>
    <col min="134" max="151" width="3.7109375" bestFit="1" customWidth="1"/>
    <col min="152" max="152" width="4.7109375" bestFit="1" customWidth="1"/>
    <col min="153" max="218" width="3.7109375" bestFit="1" customWidth="1"/>
    <col min="219" max="219" width="4.7109375" bestFit="1" customWidth="1"/>
    <col min="220" max="264" width="3.7109375" bestFit="1" customWidth="1"/>
    <col min="265" max="265" width="4.7109375" bestFit="1" customWidth="1"/>
    <col min="266" max="294" width="3.7109375" bestFit="1" customWidth="1"/>
    <col min="295" max="295" width="4.7109375" bestFit="1" customWidth="1"/>
    <col min="296" max="328" width="3.7109375" bestFit="1" customWidth="1"/>
    <col min="329" max="329" width="8.28515625" bestFit="1" customWidth="1"/>
  </cols>
  <sheetData>
    <row r="1" spans="2:10" x14ac:dyDescent="0.25">
      <c r="G1" t="str">
        <f>MID(F2,6,25)</f>
        <v>Snåsa</v>
      </c>
    </row>
    <row r="2" spans="2:10" x14ac:dyDescent="0.25">
      <c r="B2" s="1" t="s">
        <v>71</v>
      </c>
      <c r="C2" t="s">
        <v>34</v>
      </c>
      <c r="E2" s="1" t="s">
        <v>71</v>
      </c>
      <c r="F2" t="s">
        <v>34</v>
      </c>
      <c r="J2" t="s">
        <v>73</v>
      </c>
    </row>
    <row r="3" spans="2:10" s="30" customFormat="1" x14ac:dyDescent="0.25">
      <c r="J3" s="30" t="s">
        <v>72</v>
      </c>
    </row>
    <row r="4" spans="2:10" s="30" customFormat="1" ht="45" x14ac:dyDescent="0.25">
      <c r="B4" s="32" t="s">
        <v>0</v>
      </c>
      <c r="C4" s="30" t="s">
        <v>75</v>
      </c>
      <c r="E4" s="32" t="s">
        <v>0</v>
      </c>
      <c r="F4" s="30" t="s">
        <v>74</v>
      </c>
      <c r="G4" s="30" t="s">
        <v>76</v>
      </c>
      <c r="J4" s="33" t="str">
        <f>IF(F2=J2,J5,IF(F2=J3,J6,G1))</f>
        <v>Snåsa</v>
      </c>
    </row>
    <row r="5" spans="2:10" x14ac:dyDescent="0.25">
      <c r="B5" s="2" t="s">
        <v>60</v>
      </c>
      <c r="C5" s="31">
        <v>36200</v>
      </c>
      <c r="E5" s="2" t="s">
        <v>60</v>
      </c>
      <c r="F5" s="29">
        <v>146</v>
      </c>
      <c r="G5" s="3">
        <v>247.72602739726028</v>
      </c>
      <c r="J5" t="s">
        <v>77</v>
      </c>
    </row>
    <row r="6" spans="2:10" x14ac:dyDescent="0.25">
      <c r="B6" s="2" t="s">
        <v>61</v>
      </c>
      <c r="C6" s="31">
        <v>36400</v>
      </c>
      <c r="E6" s="2" t="s">
        <v>61</v>
      </c>
      <c r="F6" s="29">
        <v>147</v>
      </c>
      <c r="G6" s="3">
        <v>247.9251700680272</v>
      </c>
      <c r="J6" s="30" t="s">
        <v>57</v>
      </c>
    </row>
    <row r="7" spans="2:10" x14ac:dyDescent="0.25">
      <c r="B7" s="2" t="s">
        <v>62</v>
      </c>
      <c r="C7" s="31">
        <v>36700</v>
      </c>
      <c r="E7" s="2" t="s">
        <v>62</v>
      </c>
      <c r="F7" s="29">
        <v>145</v>
      </c>
      <c r="G7" s="3">
        <v>253.17241379310346</v>
      </c>
    </row>
    <row r="8" spans="2:10" x14ac:dyDescent="0.25">
      <c r="B8" s="2" t="s">
        <v>63</v>
      </c>
      <c r="C8" s="31">
        <v>36700</v>
      </c>
      <c r="E8" s="2" t="s">
        <v>63</v>
      </c>
      <c r="F8" s="29">
        <v>142</v>
      </c>
      <c r="G8" s="3">
        <v>258.35915492957747</v>
      </c>
      <c r="J8" t="str">
        <f>CONCATENATE("Jordbruksareal i drift i ",J4," 2008 - 2018 i dekar")</f>
        <v>Jordbruksareal i drift i Snåsa 2008 - 2018 i dekar</v>
      </c>
    </row>
    <row r="9" spans="2:10" x14ac:dyDescent="0.25">
      <c r="B9" s="2" t="s">
        <v>64</v>
      </c>
      <c r="C9" s="31">
        <v>37100</v>
      </c>
      <c r="E9" s="2" t="s">
        <v>64</v>
      </c>
      <c r="F9" s="29">
        <v>142</v>
      </c>
      <c r="G9" s="3">
        <v>260.93661971830988</v>
      </c>
      <c r="J9" t="str">
        <f>CONCATENATE("Antall jordbruksforetak og gjennomsnittlig størrelse per jordbruksforetak i ",J4," 2008 - 2018")</f>
        <v>Antall jordbruksforetak og gjennomsnittlig størrelse per jordbruksforetak i Snåsa 2008 - 2018</v>
      </c>
    </row>
    <row r="10" spans="2:10" x14ac:dyDescent="0.25">
      <c r="B10" s="2" t="s">
        <v>65</v>
      </c>
      <c r="C10" s="31">
        <v>37100</v>
      </c>
      <c r="E10" s="2" t="s">
        <v>65</v>
      </c>
      <c r="F10" s="29">
        <v>138</v>
      </c>
      <c r="G10" s="3">
        <v>268.68840579710144</v>
      </c>
    </row>
    <row r="11" spans="2:10" x14ac:dyDescent="0.25">
      <c r="B11" s="2" t="s">
        <v>66</v>
      </c>
      <c r="C11" s="31">
        <v>37200</v>
      </c>
      <c r="E11" s="2" t="s">
        <v>66</v>
      </c>
      <c r="F11" s="29">
        <v>136</v>
      </c>
      <c r="G11" s="3">
        <v>273.27941176470586</v>
      </c>
    </row>
    <row r="12" spans="2:10" x14ac:dyDescent="0.25">
      <c r="B12" s="2" t="s">
        <v>67</v>
      </c>
      <c r="C12" s="31">
        <v>37500</v>
      </c>
      <c r="E12" s="2" t="s">
        <v>67</v>
      </c>
      <c r="F12" s="29">
        <v>129</v>
      </c>
      <c r="G12" s="3">
        <v>290.88372093023258</v>
      </c>
    </row>
    <row r="13" spans="2:10" x14ac:dyDescent="0.25">
      <c r="B13" s="2" t="s">
        <v>68</v>
      </c>
      <c r="C13" s="31">
        <v>37700</v>
      </c>
      <c r="E13" s="2" t="s">
        <v>68</v>
      </c>
      <c r="F13" s="29">
        <v>132</v>
      </c>
      <c r="G13" s="3">
        <v>285.2348484848485</v>
      </c>
    </row>
    <row r="14" spans="2:10" x14ac:dyDescent="0.25">
      <c r="B14" s="2" t="s">
        <v>69</v>
      </c>
      <c r="C14" s="31">
        <v>37900</v>
      </c>
      <c r="E14" s="2" t="s">
        <v>69</v>
      </c>
      <c r="F14" s="29">
        <v>126</v>
      </c>
      <c r="G14" s="3">
        <v>300.70634920634922</v>
      </c>
    </row>
    <row r="15" spans="2:10" x14ac:dyDescent="0.25">
      <c r="B15" s="2" t="s">
        <v>70</v>
      </c>
      <c r="C15" s="31">
        <v>38100</v>
      </c>
      <c r="E15" s="2" t="s">
        <v>70</v>
      </c>
      <c r="F15" s="29">
        <v>116</v>
      </c>
      <c r="G15" s="3">
        <v>328.37068965517244</v>
      </c>
    </row>
    <row r="16" spans="2:10" x14ac:dyDescent="0.25">
      <c r="C16"/>
    </row>
    <row r="17" spans="3:7" x14ac:dyDescent="0.25">
      <c r="C17"/>
    </row>
    <row r="18" spans="3:7" x14ac:dyDescent="0.25">
      <c r="C18"/>
      <c r="F18" t="s">
        <v>98</v>
      </c>
      <c r="G18" t="s">
        <v>99</v>
      </c>
    </row>
    <row r="19" spans="3:7" x14ac:dyDescent="0.25">
      <c r="C19"/>
      <c r="E19" t="str">
        <f>E5</f>
        <v>2008</v>
      </c>
      <c r="F19" s="81">
        <f t="shared" ref="F19:G19" si="0">F5</f>
        <v>146</v>
      </c>
      <c r="G19" s="81">
        <f t="shared" si="0"/>
        <v>247.72602739726028</v>
      </c>
    </row>
    <row r="20" spans="3:7" x14ac:dyDescent="0.25">
      <c r="C20"/>
      <c r="E20" t="str">
        <f t="shared" ref="E20:G20" si="1">E6</f>
        <v>2009</v>
      </c>
      <c r="F20" s="81">
        <f t="shared" si="1"/>
        <v>147</v>
      </c>
      <c r="G20" s="81">
        <f t="shared" si="1"/>
        <v>247.9251700680272</v>
      </c>
    </row>
    <row r="21" spans="3:7" x14ac:dyDescent="0.25">
      <c r="C21"/>
      <c r="E21" t="str">
        <f t="shared" ref="E21:G21" si="2">E7</f>
        <v>2010</v>
      </c>
      <c r="F21" s="81">
        <f t="shared" si="2"/>
        <v>145</v>
      </c>
      <c r="G21" s="81">
        <f t="shared" si="2"/>
        <v>253.17241379310346</v>
      </c>
    </row>
    <row r="22" spans="3:7" x14ac:dyDescent="0.25">
      <c r="C22"/>
      <c r="E22" t="str">
        <f t="shared" ref="E22:G22" si="3">E8</f>
        <v>2011</v>
      </c>
      <c r="F22" s="81">
        <f t="shared" si="3"/>
        <v>142</v>
      </c>
      <c r="G22" s="81">
        <f t="shared" si="3"/>
        <v>258.35915492957747</v>
      </c>
    </row>
    <row r="23" spans="3:7" x14ac:dyDescent="0.25">
      <c r="C23"/>
      <c r="E23" t="str">
        <f t="shared" ref="E23:G23" si="4">E9</f>
        <v>2012</v>
      </c>
      <c r="F23" s="81">
        <f t="shared" si="4"/>
        <v>142</v>
      </c>
      <c r="G23" s="81">
        <f t="shared" si="4"/>
        <v>260.93661971830988</v>
      </c>
    </row>
    <row r="24" spans="3:7" x14ac:dyDescent="0.25">
      <c r="E24" t="str">
        <f t="shared" ref="E24:G24" si="5">E10</f>
        <v>2013</v>
      </c>
      <c r="F24" s="81">
        <f t="shared" si="5"/>
        <v>138</v>
      </c>
      <c r="G24" s="81">
        <f t="shared" si="5"/>
        <v>268.68840579710144</v>
      </c>
    </row>
    <row r="25" spans="3:7" x14ac:dyDescent="0.25">
      <c r="E25" t="str">
        <f t="shared" ref="E25:G25" si="6">E11</f>
        <v>2014</v>
      </c>
      <c r="F25" s="81">
        <f t="shared" si="6"/>
        <v>136</v>
      </c>
      <c r="G25" s="81">
        <f t="shared" si="6"/>
        <v>273.27941176470586</v>
      </c>
    </row>
    <row r="26" spans="3:7" x14ac:dyDescent="0.25">
      <c r="E26" t="str">
        <f t="shared" ref="E26:G26" si="7">E12</f>
        <v>2015</v>
      </c>
      <c r="F26" s="81">
        <f t="shared" si="7"/>
        <v>129</v>
      </c>
      <c r="G26" s="81">
        <f t="shared" si="7"/>
        <v>290.88372093023258</v>
      </c>
    </row>
    <row r="27" spans="3:7" x14ac:dyDescent="0.25">
      <c r="E27" t="str">
        <f t="shared" ref="E27:G27" si="8">E13</f>
        <v>2016</v>
      </c>
      <c r="F27" s="81">
        <f t="shared" si="8"/>
        <v>132</v>
      </c>
      <c r="G27" s="81">
        <f t="shared" si="8"/>
        <v>285.2348484848485</v>
      </c>
    </row>
    <row r="28" spans="3:7" x14ac:dyDescent="0.25">
      <c r="E28" t="str">
        <f t="shared" ref="E28:G28" si="9">E14</f>
        <v>2017</v>
      </c>
      <c r="F28" s="81">
        <f t="shared" si="9"/>
        <v>126</v>
      </c>
      <c r="G28" s="81">
        <f t="shared" si="9"/>
        <v>300.70634920634922</v>
      </c>
    </row>
    <row r="29" spans="3:7" x14ac:dyDescent="0.25">
      <c r="E29" t="str">
        <f t="shared" ref="E29:G29" si="10">E15</f>
        <v>2018</v>
      </c>
      <c r="F29" s="81">
        <f t="shared" si="10"/>
        <v>116</v>
      </c>
      <c r="G29" s="81">
        <f t="shared" si="10"/>
        <v>328.37068965517244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2DCC-9C89-4D33-8F53-C3C7431A05A6}">
  <sheetPr>
    <tabColor theme="5"/>
  </sheetPr>
  <dimension ref="B1:Y71"/>
  <sheetViews>
    <sheetView showGridLines="0" showRowColHeaders="0" workbookViewId="0">
      <selection activeCell="N63" sqref="N63"/>
    </sheetView>
  </sheetViews>
  <sheetFormatPr baseColWidth="10" defaultRowHeight="15" x14ac:dyDescent="0.25"/>
  <cols>
    <col min="1" max="1" width="1.7109375" customWidth="1"/>
    <col min="2" max="2" width="13.42578125" style="6" customWidth="1"/>
    <col min="3" max="10" width="7" style="7" hidden="1" customWidth="1"/>
    <col min="11" max="21" width="8.7109375" style="7" customWidth="1"/>
    <col min="22" max="22" width="6.140625" style="7" customWidth="1"/>
    <col min="23" max="23" width="5.5703125" style="7" customWidth="1"/>
    <col min="24" max="24" width="7.42578125" style="4" customWidth="1"/>
    <col min="25" max="25" width="5.5703125" customWidth="1"/>
  </cols>
  <sheetData>
    <row r="1" spans="2:25" ht="9" customHeight="1" x14ac:dyDescent="0.25"/>
    <row r="2" spans="2:25" ht="23.65" customHeight="1" x14ac:dyDescent="0.25">
      <c r="B2" s="21" t="s">
        <v>80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3"/>
      <c r="Y2" s="14"/>
    </row>
    <row r="3" spans="2:25" ht="11.45" customHeight="1" x14ac:dyDescent="0.25">
      <c r="B3" s="41" t="s">
        <v>59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3"/>
      <c r="Y3" s="14"/>
    </row>
    <row r="4" spans="2:25" ht="26.65" customHeight="1" x14ac:dyDescent="0.25">
      <c r="B4" s="16" t="s">
        <v>50</v>
      </c>
      <c r="V4" s="86" t="s">
        <v>51</v>
      </c>
      <c r="W4" s="87"/>
      <c r="X4" s="86" t="s">
        <v>55</v>
      </c>
      <c r="Y4" s="87"/>
    </row>
    <row r="5" spans="2:25" s="5" customFormat="1" ht="28.9" customHeight="1" x14ac:dyDescent="0.2">
      <c r="B5" s="11" t="s">
        <v>71</v>
      </c>
      <c r="C5" s="12">
        <v>2000</v>
      </c>
      <c r="D5" s="12">
        <v>2001</v>
      </c>
      <c r="E5" s="12">
        <v>2002</v>
      </c>
      <c r="F5" s="12">
        <v>2003</v>
      </c>
      <c r="G5" s="12">
        <v>2004</v>
      </c>
      <c r="H5" s="12">
        <v>2005</v>
      </c>
      <c r="I5" s="12">
        <v>2006</v>
      </c>
      <c r="J5" s="12">
        <v>2007</v>
      </c>
      <c r="K5" s="12">
        <v>2008</v>
      </c>
      <c r="L5" s="12">
        <v>2009</v>
      </c>
      <c r="M5" s="12">
        <v>2010</v>
      </c>
      <c r="N5" s="12">
        <v>2011</v>
      </c>
      <c r="O5" s="12">
        <v>2012</v>
      </c>
      <c r="P5" s="12">
        <v>2013</v>
      </c>
      <c r="Q5" s="12">
        <v>2014</v>
      </c>
      <c r="R5" s="12">
        <v>2015</v>
      </c>
      <c r="S5" s="12">
        <v>2016</v>
      </c>
      <c r="T5" s="12">
        <v>2017</v>
      </c>
      <c r="U5" s="12">
        <v>2018</v>
      </c>
      <c r="V5" s="12" t="s">
        <v>53</v>
      </c>
      <c r="W5" s="12" t="s">
        <v>52</v>
      </c>
      <c r="X5" s="12" t="s">
        <v>53</v>
      </c>
      <c r="Y5" s="12" t="s">
        <v>52</v>
      </c>
    </row>
    <row r="6" spans="2:25" s="4" customFormat="1" ht="17.649999999999999" customHeight="1" x14ac:dyDescent="0.2">
      <c r="B6" s="7" t="s">
        <v>1</v>
      </c>
      <c r="C6" s="8">
        <v>62100</v>
      </c>
      <c r="D6" s="8">
        <v>61100</v>
      </c>
      <c r="E6" s="8">
        <v>61300</v>
      </c>
      <c r="F6" s="8">
        <v>60700</v>
      </c>
      <c r="G6" s="8">
        <v>59700</v>
      </c>
      <c r="H6" s="8">
        <v>59500</v>
      </c>
      <c r="I6" s="8">
        <v>59600</v>
      </c>
      <c r="J6" s="8">
        <v>58400</v>
      </c>
      <c r="K6" s="8">
        <v>57900</v>
      </c>
      <c r="L6" s="8">
        <v>58300</v>
      </c>
      <c r="M6" s="8">
        <v>58100</v>
      </c>
      <c r="N6" s="8">
        <v>57100</v>
      </c>
      <c r="O6" s="8">
        <v>56500</v>
      </c>
      <c r="P6" s="8">
        <v>56500</v>
      </c>
      <c r="Q6" s="8">
        <v>56500</v>
      </c>
      <c r="R6" s="8">
        <v>55600</v>
      </c>
      <c r="S6" s="8">
        <v>55300</v>
      </c>
      <c r="T6" s="8">
        <v>54800</v>
      </c>
      <c r="U6" s="8">
        <v>54600</v>
      </c>
      <c r="V6" s="82">
        <v>-3300</v>
      </c>
      <c r="W6" s="9">
        <v>-5.6994818652849742E-2</v>
      </c>
      <c r="X6" s="61">
        <v>-200</v>
      </c>
      <c r="Y6" s="20">
        <v>-3.6496350364963502E-3</v>
      </c>
    </row>
    <row r="7" spans="2:25" s="4" customFormat="1" ht="12" x14ac:dyDescent="0.2">
      <c r="B7" s="7" t="s">
        <v>2</v>
      </c>
      <c r="C7" s="8">
        <v>162800</v>
      </c>
      <c r="D7" s="8">
        <v>162800</v>
      </c>
      <c r="E7" s="8">
        <v>163100</v>
      </c>
      <c r="F7" s="8">
        <v>163300</v>
      </c>
      <c r="G7" s="8">
        <v>162400</v>
      </c>
      <c r="H7" s="8">
        <v>164200</v>
      </c>
      <c r="I7" s="8">
        <v>163100</v>
      </c>
      <c r="J7" s="8">
        <v>156300</v>
      </c>
      <c r="K7" s="8">
        <v>157200</v>
      </c>
      <c r="L7" s="8">
        <v>159400</v>
      </c>
      <c r="M7" s="8">
        <v>158900</v>
      </c>
      <c r="N7" s="8">
        <v>160000</v>
      </c>
      <c r="O7" s="8">
        <v>160400</v>
      </c>
      <c r="P7" s="8">
        <v>162100</v>
      </c>
      <c r="Q7" s="8">
        <v>161200</v>
      </c>
      <c r="R7" s="8">
        <v>160000</v>
      </c>
      <c r="S7" s="8">
        <v>161500</v>
      </c>
      <c r="T7" s="8">
        <v>163100</v>
      </c>
      <c r="U7" s="8">
        <v>162800</v>
      </c>
      <c r="V7" s="82">
        <v>5600</v>
      </c>
      <c r="W7" s="9">
        <v>3.5623409669211195E-2</v>
      </c>
      <c r="X7" s="61">
        <v>-300</v>
      </c>
      <c r="Y7" s="20">
        <v>-1.8393623543838135E-3</v>
      </c>
    </row>
    <row r="8" spans="2:25" s="4" customFormat="1" ht="12" x14ac:dyDescent="0.2">
      <c r="B8" s="7" t="s">
        <v>3</v>
      </c>
      <c r="C8" s="8">
        <v>19700</v>
      </c>
      <c r="D8" s="8">
        <v>19500</v>
      </c>
      <c r="E8" s="8">
        <v>19000</v>
      </c>
      <c r="F8" s="8">
        <v>19000</v>
      </c>
      <c r="G8" s="8">
        <v>19000</v>
      </c>
      <c r="H8" s="8">
        <v>19100</v>
      </c>
      <c r="I8" s="8">
        <v>19000</v>
      </c>
      <c r="J8" s="8">
        <v>19200</v>
      </c>
      <c r="K8" s="8">
        <v>19000</v>
      </c>
      <c r="L8" s="8">
        <v>18700</v>
      </c>
      <c r="M8" s="8">
        <v>18200</v>
      </c>
      <c r="N8" s="8">
        <v>17600</v>
      </c>
      <c r="O8" s="8">
        <v>16900</v>
      </c>
      <c r="P8" s="8">
        <v>16900</v>
      </c>
      <c r="Q8" s="8">
        <v>16300</v>
      </c>
      <c r="R8" s="8">
        <v>16400</v>
      </c>
      <c r="S8" s="8">
        <v>16300</v>
      </c>
      <c r="T8" s="8">
        <v>16400</v>
      </c>
      <c r="U8" s="8">
        <v>16600</v>
      </c>
      <c r="V8" s="82">
        <v>-2400</v>
      </c>
      <c r="W8" s="9">
        <v>-0.12631578947368421</v>
      </c>
      <c r="X8" s="61">
        <v>200</v>
      </c>
      <c r="Y8" s="20">
        <v>1.2195121951219513E-2</v>
      </c>
    </row>
    <row r="9" spans="2:25" s="4" customFormat="1" ht="12" x14ac:dyDescent="0.2">
      <c r="B9" s="7" t="s">
        <v>4</v>
      </c>
      <c r="C9" s="8">
        <v>20500</v>
      </c>
      <c r="D9" s="8">
        <v>20700</v>
      </c>
      <c r="E9" s="8">
        <v>20800</v>
      </c>
      <c r="F9" s="8">
        <v>20700</v>
      </c>
      <c r="G9" s="8">
        <v>20700</v>
      </c>
      <c r="H9" s="8">
        <v>20800</v>
      </c>
      <c r="I9" s="8">
        <v>20900</v>
      </c>
      <c r="J9" s="8">
        <v>20700</v>
      </c>
      <c r="K9" s="8">
        <v>20500</v>
      </c>
      <c r="L9" s="8">
        <v>20400</v>
      </c>
      <c r="M9" s="8">
        <v>19800</v>
      </c>
      <c r="N9" s="8">
        <v>20200</v>
      </c>
      <c r="O9" s="8">
        <v>20500</v>
      </c>
      <c r="P9" s="8">
        <v>20300</v>
      </c>
      <c r="Q9" s="8">
        <v>20600</v>
      </c>
      <c r="R9" s="8">
        <v>20800</v>
      </c>
      <c r="S9" s="8">
        <v>20300</v>
      </c>
      <c r="T9" s="8">
        <v>20700</v>
      </c>
      <c r="U9" s="8">
        <v>20400</v>
      </c>
      <c r="V9" s="82">
        <v>-100</v>
      </c>
      <c r="W9" s="9">
        <v>-4.8780487804878049E-3</v>
      </c>
      <c r="X9" s="61">
        <v>-300</v>
      </c>
      <c r="Y9" s="20">
        <v>-1.4492753623188406E-2</v>
      </c>
    </row>
    <row r="10" spans="2:25" s="4" customFormat="1" ht="12" x14ac:dyDescent="0.2">
      <c r="B10" s="7" t="s">
        <v>5</v>
      </c>
      <c r="C10" s="8">
        <v>13400</v>
      </c>
      <c r="D10" s="8">
        <v>13200</v>
      </c>
      <c r="E10" s="8">
        <v>13000</v>
      </c>
      <c r="F10" s="8">
        <v>13100</v>
      </c>
      <c r="G10" s="8">
        <v>13300</v>
      </c>
      <c r="H10" s="8">
        <v>13100</v>
      </c>
      <c r="I10" s="8">
        <v>12900</v>
      </c>
      <c r="J10" s="8">
        <v>13000</v>
      </c>
      <c r="K10" s="8">
        <v>12800</v>
      </c>
      <c r="L10" s="8">
        <v>12700</v>
      </c>
      <c r="M10" s="8">
        <v>12400</v>
      </c>
      <c r="N10" s="8">
        <v>12400</v>
      </c>
      <c r="O10" s="8">
        <v>12600</v>
      </c>
      <c r="P10" s="8">
        <v>12400</v>
      </c>
      <c r="Q10" s="8">
        <v>12400</v>
      </c>
      <c r="R10" s="8">
        <v>12500</v>
      </c>
      <c r="S10" s="8">
        <v>12500</v>
      </c>
      <c r="T10" s="8">
        <v>12500</v>
      </c>
      <c r="U10" s="8">
        <v>12500</v>
      </c>
      <c r="V10" s="82">
        <v>-300</v>
      </c>
      <c r="W10" s="9">
        <v>-2.34375E-2</v>
      </c>
      <c r="X10" s="61">
        <v>0</v>
      </c>
      <c r="Y10" s="20">
        <v>0</v>
      </c>
    </row>
    <row r="11" spans="2:25" s="4" customFormat="1" ht="12" x14ac:dyDescent="0.2">
      <c r="B11" s="7" t="s">
        <v>6</v>
      </c>
      <c r="C11" s="8">
        <v>15700</v>
      </c>
      <c r="D11" s="8">
        <v>15500</v>
      </c>
      <c r="E11" s="8">
        <v>15800</v>
      </c>
      <c r="F11" s="8">
        <v>15400</v>
      </c>
      <c r="G11" s="8">
        <v>15100</v>
      </c>
      <c r="H11" s="8">
        <v>15400</v>
      </c>
      <c r="I11" s="8">
        <v>14900</v>
      </c>
      <c r="J11" s="8">
        <v>15400</v>
      </c>
      <c r="K11" s="8">
        <v>14800</v>
      </c>
      <c r="L11" s="8">
        <v>13700</v>
      </c>
      <c r="M11" s="8">
        <v>13500</v>
      </c>
      <c r="N11" s="8">
        <v>12600</v>
      </c>
      <c r="O11" s="8">
        <v>12600</v>
      </c>
      <c r="P11" s="8">
        <v>12500</v>
      </c>
      <c r="Q11" s="8">
        <v>12400</v>
      </c>
      <c r="R11" s="8">
        <v>12700</v>
      </c>
      <c r="S11" s="8">
        <v>12400</v>
      </c>
      <c r="T11" s="8">
        <v>12600</v>
      </c>
      <c r="U11" s="8">
        <v>12400</v>
      </c>
      <c r="V11" s="82">
        <v>-2400</v>
      </c>
      <c r="W11" s="9">
        <v>-0.16216216216216217</v>
      </c>
      <c r="X11" s="61">
        <v>-200</v>
      </c>
      <c r="Y11" s="20">
        <v>-1.5873015873015872E-2</v>
      </c>
    </row>
    <row r="12" spans="2:25" s="4" customFormat="1" ht="12" x14ac:dyDescent="0.2">
      <c r="B12" s="7" t="s">
        <v>7</v>
      </c>
      <c r="C12" s="8">
        <v>7300</v>
      </c>
      <c r="D12" s="8">
        <v>7000</v>
      </c>
      <c r="E12" s="8">
        <v>7100</v>
      </c>
      <c r="F12" s="8">
        <v>6800</v>
      </c>
      <c r="G12" s="8">
        <v>6900</v>
      </c>
      <c r="H12" s="8">
        <v>7100</v>
      </c>
      <c r="I12" s="8">
        <v>7600</v>
      </c>
      <c r="J12" s="8">
        <v>7700</v>
      </c>
      <c r="K12" s="8">
        <v>7900</v>
      </c>
      <c r="L12" s="8">
        <v>7800</v>
      </c>
      <c r="M12" s="8">
        <v>8000</v>
      </c>
      <c r="N12" s="8">
        <v>8200</v>
      </c>
      <c r="O12" s="8">
        <v>8200</v>
      </c>
      <c r="P12" s="8">
        <v>6200</v>
      </c>
      <c r="Q12" s="8">
        <v>6400</v>
      </c>
      <c r="R12" s="8">
        <v>7000</v>
      </c>
      <c r="S12" s="8">
        <v>7300</v>
      </c>
      <c r="T12" s="8">
        <v>7400</v>
      </c>
      <c r="U12" s="8">
        <v>7000</v>
      </c>
      <c r="V12" s="82">
        <v>-900</v>
      </c>
      <c r="W12" s="9">
        <v>-0.11392405063291139</v>
      </c>
      <c r="X12" s="61">
        <v>-400</v>
      </c>
      <c r="Y12" s="20">
        <v>-5.4054054054054057E-2</v>
      </c>
    </row>
    <row r="13" spans="2:25" s="4" customFormat="1" ht="12" x14ac:dyDescent="0.2">
      <c r="B13" s="7" t="s">
        <v>8</v>
      </c>
      <c r="C13" s="8">
        <v>42900</v>
      </c>
      <c r="D13" s="8">
        <v>43300</v>
      </c>
      <c r="E13" s="8">
        <v>43300</v>
      </c>
      <c r="F13" s="8">
        <v>43700</v>
      </c>
      <c r="G13" s="8">
        <v>43900</v>
      </c>
      <c r="H13" s="8">
        <v>44200</v>
      </c>
      <c r="I13" s="8">
        <v>44800</v>
      </c>
      <c r="J13" s="8">
        <v>43300</v>
      </c>
      <c r="K13" s="8">
        <v>42400</v>
      </c>
      <c r="L13" s="8">
        <v>40200</v>
      </c>
      <c r="M13" s="8">
        <v>40500</v>
      </c>
      <c r="N13" s="8">
        <v>40200</v>
      </c>
      <c r="O13" s="8">
        <v>40400</v>
      </c>
      <c r="P13" s="8">
        <v>40200</v>
      </c>
      <c r="Q13" s="8">
        <v>40000</v>
      </c>
      <c r="R13" s="8">
        <v>39700</v>
      </c>
      <c r="S13" s="8">
        <v>39100</v>
      </c>
      <c r="T13" s="8">
        <v>38600</v>
      </c>
      <c r="U13" s="8">
        <v>38200</v>
      </c>
      <c r="V13" s="82">
        <v>-4200</v>
      </c>
      <c r="W13" s="9">
        <v>-9.9056603773584911E-2</v>
      </c>
      <c r="X13" s="61">
        <v>-400</v>
      </c>
      <c r="Y13" s="20">
        <v>-1.0362694300518135E-2</v>
      </c>
    </row>
    <row r="14" spans="2:25" s="4" customFormat="1" ht="12" x14ac:dyDescent="0.2">
      <c r="B14" s="7" t="s">
        <v>9</v>
      </c>
      <c r="C14" s="8">
        <v>17900</v>
      </c>
      <c r="D14" s="8">
        <v>17900</v>
      </c>
      <c r="E14" s="8">
        <v>17500</v>
      </c>
      <c r="F14" s="8">
        <v>17200</v>
      </c>
      <c r="G14" s="8">
        <v>17300</v>
      </c>
      <c r="H14" s="8">
        <v>17400</v>
      </c>
      <c r="I14" s="8">
        <v>17200</v>
      </c>
      <c r="J14" s="8">
        <v>17400</v>
      </c>
      <c r="K14" s="8">
        <v>17500</v>
      </c>
      <c r="L14" s="8">
        <v>17300</v>
      </c>
      <c r="M14" s="8">
        <v>16900</v>
      </c>
      <c r="N14" s="8">
        <v>17100</v>
      </c>
      <c r="O14" s="8">
        <v>17100</v>
      </c>
      <c r="P14" s="8">
        <v>16800</v>
      </c>
      <c r="Q14" s="8">
        <v>16600</v>
      </c>
      <c r="R14" s="8">
        <v>16900</v>
      </c>
      <c r="S14" s="8">
        <v>16900</v>
      </c>
      <c r="T14" s="8">
        <v>16900</v>
      </c>
      <c r="U14" s="8">
        <v>16900</v>
      </c>
      <c r="V14" s="82">
        <v>-600</v>
      </c>
      <c r="W14" s="9">
        <v>-3.4285714285714287E-2</v>
      </c>
      <c r="X14" s="61">
        <v>0</v>
      </c>
      <c r="Y14" s="20">
        <v>0</v>
      </c>
    </row>
    <row r="15" spans="2:25" s="4" customFormat="1" ht="12" x14ac:dyDescent="0.2">
      <c r="B15" s="7" t="s">
        <v>10</v>
      </c>
      <c r="C15" s="8">
        <v>34200</v>
      </c>
      <c r="D15" s="8">
        <v>34500</v>
      </c>
      <c r="E15" s="8">
        <v>34800</v>
      </c>
      <c r="F15" s="8">
        <v>33800</v>
      </c>
      <c r="G15" s="8">
        <v>33400</v>
      </c>
      <c r="H15" s="8">
        <v>34100</v>
      </c>
      <c r="I15" s="8">
        <v>34900</v>
      </c>
      <c r="J15" s="8">
        <v>35800</v>
      </c>
      <c r="K15" s="8">
        <v>35000</v>
      </c>
      <c r="L15" s="8">
        <v>34500</v>
      </c>
      <c r="M15" s="8">
        <v>31800</v>
      </c>
      <c r="N15" s="8">
        <v>32100</v>
      </c>
      <c r="O15" s="8">
        <v>32200</v>
      </c>
      <c r="P15" s="8">
        <v>31700</v>
      </c>
      <c r="Q15" s="8">
        <v>31400</v>
      </c>
      <c r="R15" s="8">
        <v>31600</v>
      </c>
      <c r="S15" s="8">
        <v>31600</v>
      </c>
      <c r="T15" s="8">
        <v>31700</v>
      </c>
      <c r="U15" s="8">
        <v>32400</v>
      </c>
      <c r="V15" s="82">
        <v>-2600</v>
      </c>
      <c r="W15" s="9">
        <v>-7.4285714285714288E-2</v>
      </c>
      <c r="X15" s="61">
        <v>700</v>
      </c>
      <c r="Y15" s="20">
        <v>2.2082018927444796E-2</v>
      </c>
    </row>
    <row r="16" spans="2:25" s="4" customFormat="1" ht="12" x14ac:dyDescent="0.2">
      <c r="B16" s="7" t="s">
        <v>11</v>
      </c>
      <c r="C16" s="8">
        <v>29700</v>
      </c>
      <c r="D16" s="8">
        <v>29400</v>
      </c>
      <c r="E16" s="8">
        <v>29900</v>
      </c>
      <c r="F16" s="8">
        <v>29400</v>
      </c>
      <c r="G16" s="8">
        <v>29000</v>
      </c>
      <c r="H16" s="8">
        <v>29300</v>
      </c>
      <c r="I16" s="8">
        <v>29500</v>
      </c>
      <c r="J16" s="8">
        <v>29500</v>
      </c>
      <c r="K16" s="8">
        <v>29400</v>
      </c>
      <c r="L16" s="8">
        <v>29700</v>
      </c>
      <c r="M16" s="8">
        <v>29700</v>
      </c>
      <c r="N16" s="8">
        <v>27700</v>
      </c>
      <c r="O16" s="8">
        <v>28100</v>
      </c>
      <c r="P16" s="8">
        <v>27600</v>
      </c>
      <c r="Q16" s="8">
        <v>27600</v>
      </c>
      <c r="R16" s="8">
        <v>27200</v>
      </c>
      <c r="S16" s="8">
        <v>26900</v>
      </c>
      <c r="T16" s="8">
        <v>27100</v>
      </c>
      <c r="U16" s="8">
        <v>27400</v>
      </c>
      <c r="V16" s="82">
        <v>-2000</v>
      </c>
      <c r="W16" s="9">
        <v>-6.8027210884353748E-2</v>
      </c>
      <c r="X16" s="61">
        <v>300</v>
      </c>
      <c r="Y16" s="20">
        <v>1.107011070110701E-2</v>
      </c>
    </row>
    <row r="17" spans="2:25" s="4" customFormat="1" ht="12" x14ac:dyDescent="0.2">
      <c r="B17" s="7" t="s">
        <v>12</v>
      </c>
      <c r="C17" s="8">
        <v>10100</v>
      </c>
      <c r="D17" s="8">
        <v>9900</v>
      </c>
      <c r="E17" s="8">
        <v>10100</v>
      </c>
      <c r="F17" s="8">
        <v>9900</v>
      </c>
      <c r="G17" s="8">
        <v>9700</v>
      </c>
      <c r="H17" s="8">
        <v>9600</v>
      </c>
      <c r="I17" s="8">
        <v>10000</v>
      </c>
      <c r="J17" s="8">
        <v>9700</v>
      </c>
      <c r="K17" s="8">
        <v>9900</v>
      </c>
      <c r="L17" s="8">
        <v>9900</v>
      </c>
      <c r="M17" s="8">
        <v>9900</v>
      </c>
      <c r="N17" s="8">
        <v>10200</v>
      </c>
      <c r="O17" s="8">
        <v>10200</v>
      </c>
      <c r="P17" s="8">
        <v>9900</v>
      </c>
      <c r="Q17" s="8">
        <v>9800</v>
      </c>
      <c r="R17" s="8">
        <v>9800</v>
      </c>
      <c r="S17" s="8">
        <v>9900</v>
      </c>
      <c r="T17" s="8">
        <v>10100</v>
      </c>
      <c r="U17" s="8">
        <v>10400</v>
      </c>
      <c r="V17" s="82">
        <v>500</v>
      </c>
      <c r="W17" s="9">
        <v>5.0505050505050504E-2</v>
      </c>
      <c r="X17" s="61">
        <v>300</v>
      </c>
      <c r="Y17" s="20">
        <v>2.9702970297029702E-2</v>
      </c>
    </row>
    <row r="18" spans="2:25" s="4" customFormat="1" ht="12" x14ac:dyDescent="0.2">
      <c r="B18" s="7" t="s">
        <v>13</v>
      </c>
      <c r="C18" s="8">
        <v>7700</v>
      </c>
      <c r="D18" s="8">
        <v>7800</v>
      </c>
      <c r="E18" s="8">
        <v>8200</v>
      </c>
      <c r="F18" s="8">
        <v>7800</v>
      </c>
      <c r="G18" s="8">
        <v>7900</v>
      </c>
      <c r="H18" s="8">
        <v>8000</v>
      </c>
      <c r="I18" s="8">
        <v>7900</v>
      </c>
      <c r="J18" s="8">
        <v>7800</v>
      </c>
      <c r="K18" s="8">
        <v>7900</v>
      </c>
      <c r="L18" s="8">
        <v>7400</v>
      </c>
      <c r="M18" s="8">
        <v>7400</v>
      </c>
      <c r="N18" s="8">
        <v>7300</v>
      </c>
      <c r="O18" s="8">
        <v>7400</v>
      </c>
      <c r="P18" s="8">
        <v>7500</v>
      </c>
      <c r="Q18" s="8">
        <v>7700</v>
      </c>
      <c r="R18" s="8">
        <v>7700</v>
      </c>
      <c r="S18" s="8">
        <v>7900</v>
      </c>
      <c r="T18" s="8">
        <v>8200</v>
      </c>
      <c r="U18" s="8">
        <v>8300</v>
      </c>
      <c r="V18" s="82">
        <v>400</v>
      </c>
      <c r="W18" s="9">
        <v>5.0632911392405063E-2</v>
      </c>
      <c r="X18" s="61">
        <v>100</v>
      </c>
      <c r="Y18" s="20">
        <v>1.2195121951219513E-2</v>
      </c>
    </row>
    <row r="19" spans="2:25" s="4" customFormat="1" ht="12" x14ac:dyDescent="0.2">
      <c r="B19" s="7" t="s">
        <v>14</v>
      </c>
      <c r="C19" s="8">
        <v>64100</v>
      </c>
      <c r="D19" s="8">
        <v>66200</v>
      </c>
      <c r="E19" s="8">
        <v>69300</v>
      </c>
      <c r="F19" s="8">
        <v>70500</v>
      </c>
      <c r="G19" s="8">
        <v>71600</v>
      </c>
      <c r="H19" s="8">
        <v>73400</v>
      </c>
      <c r="I19" s="8">
        <v>73800</v>
      </c>
      <c r="J19" s="8">
        <v>74900</v>
      </c>
      <c r="K19" s="8">
        <v>74600</v>
      </c>
      <c r="L19" s="8">
        <v>67900</v>
      </c>
      <c r="M19" s="8">
        <v>72500</v>
      </c>
      <c r="N19" s="8">
        <v>73000</v>
      </c>
      <c r="O19" s="8">
        <v>74200</v>
      </c>
      <c r="P19" s="8">
        <v>74000</v>
      </c>
      <c r="Q19" s="8">
        <v>74100</v>
      </c>
      <c r="R19" s="8">
        <v>74000</v>
      </c>
      <c r="S19" s="8">
        <v>74000</v>
      </c>
      <c r="T19" s="8">
        <v>75300</v>
      </c>
      <c r="U19" s="8">
        <v>76700</v>
      </c>
      <c r="V19" s="82">
        <v>2100</v>
      </c>
      <c r="W19" s="9">
        <v>2.8150134048257374E-2</v>
      </c>
      <c r="X19" s="61">
        <v>1400</v>
      </c>
      <c r="Y19" s="20">
        <v>1.8592297476759629E-2</v>
      </c>
    </row>
    <row r="20" spans="2:25" s="4" customFormat="1" ht="12" x14ac:dyDescent="0.2">
      <c r="B20" s="7" t="s">
        <v>15</v>
      </c>
      <c r="C20" s="8">
        <v>34900</v>
      </c>
      <c r="D20" s="8">
        <v>36000</v>
      </c>
      <c r="E20" s="8">
        <v>37300</v>
      </c>
      <c r="F20" s="8">
        <v>38600</v>
      </c>
      <c r="G20" s="8">
        <v>39000</v>
      </c>
      <c r="H20" s="8">
        <v>39700</v>
      </c>
      <c r="I20" s="8">
        <v>39400</v>
      </c>
      <c r="J20" s="8">
        <v>39800</v>
      </c>
      <c r="K20" s="8">
        <v>39600</v>
      </c>
      <c r="L20" s="8">
        <v>39200</v>
      </c>
      <c r="M20" s="8">
        <v>38900</v>
      </c>
      <c r="N20" s="8">
        <v>37500</v>
      </c>
      <c r="O20" s="8">
        <v>37500</v>
      </c>
      <c r="P20" s="8">
        <v>38100</v>
      </c>
      <c r="Q20" s="8">
        <v>37700</v>
      </c>
      <c r="R20" s="8">
        <v>37700</v>
      </c>
      <c r="S20" s="8">
        <v>37800</v>
      </c>
      <c r="T20" s="8">
        <v>37500</v>
      </c>
      <c r="U20" s="8">
        <v>38300</v>
      </c>
      <c r="V20" s="82">
        <v>-1300</v>
      </c>
      <c r="W20" s="9">
        <v>-3.2828282828282832E-2</v>
      </c>
      <c r="X20" s="61">
        <v>800</v>
      </c>
      <c r="Y20" s="20">
        <v>2.1333333333333333E-2</v>
      </c>
    </row>
    <row r="21" spans="2:25" s="4" customFormat="1" ht="12" x14ac:dyDescent="0.2">
      <c r="B21" s="7" t="s">
        <v>16</v>
      </c>
      <c r="C21" s="8">
        <v>32100</v>
      </c>
      <c r="D21" s="8">
        <v>31800</v>
      </c>
      <c r="E21" s="8">
        <v>31800</v>
      </c>
      <c r="F21" s="8">
        <v>31300</v>
      </c>
      <c r="G21" s="8">
        <v>32100</v>
      </c>
      <c r="H21" s="8">
        <v>31900</v>
      </c>
      <c r="I21" s="8">
        <v>30600</v>
      </c>
      <c r="J21" s="8">
        <v>30700</v>
      </c>
      <c r="K21" s="8">
        <v>31200</v>
      </c>
      <c r="L21" s="8">
        <v>31100</v>
      </c>
      <c r="M21" s="8">
        <v>31400</v>
      </c>
      <c r="N21" s="8">
        <v>31500</v>
      </c>
      <c r="O21" s="8">
        <v>31700</v>
      </c>
      <c r="P21" s="8">
        <v>31700</v>
      </c>
      <c r="Q21" s="8">
        <v>31700</v>
      </c>
      <c r="R21" s="8">
        <v>31800</v>
      </c>
      <c r="S21" s="8">
        <v>31400</v>
      </c>
      <c r="T21" s="8">
        <v>31600</v>
      </c>
      <c r="U21" s="8">
        <v>31700</v>
      </c>
      <c r="V21" s="82">
        <v>500</v>
      </c>
      <c r="W21" s="9">
        <v>1.6025641025641024E-2</v>
      </c>
      <c r="X21" s="61">
        <v>100</v>
      </c>
      <c r="Y21" s="20">
        <v>3.1645569620253164E-3</v>
      </c>
    </row>
    <row r="22" spans="2:25" s="4" customFormat="1" ht="12" x14ac:dyDescent="0.2">
      <c r="B22" s="7" t="s">
        <v>17</v>
      </c>
      <c r="C22" s="8">
        <v>45500</v>
      </c>
      <c r="D22" s="8">
        <v>45800</v>
      </c>
      <c r="E22" s="8">
        <v>46100</v>
      </c>
      <c r="F22" s="8">
        <v>43700</v>
      </c>
      <c r="G22" s="8">
        <v>44800</v>
      </c>
      <c r="H22" s="8">
        <v>44000</v>
      </c>
      <c r="I22" s="8">
        <v>43900</v>
      </c>
      <c r="J22" s="8">
        <v>41300</v>
      </c>
      <c r="K22" s="8">
        <v>40900</v>
      </c>
      <c r="L22" s="8">
        <v>40500</v>
      </c>
      <c r="M22" s="8">
        <v>41200</v>
      </c>
      <c r="N22" s="8">
        <v>41300</v>
      </c>
      <c r="O22" s="8">
        <v>40100</v>
      </c>
      <c r="P22" s="8">
        <v>40200</v>
      </c>
      <c r="Q22" s="8">
        <v>39100</v>
      </c>
      <c r="R22" s="8">
        <v>39000</v>
      </c>
      <c r="S22" s="8">
        <v>38800</v>
      </c>
      <c r="T22" s="8">
        <v>38600</v>
      </c>
      <c r="U22" s="8">
        <v>39700</v>
      </c>
      <c r="V22" s="82">
        <v>-1200</v>
      </c>
      <c r="W22" s="9">
        <v>-2.9339853300733496E-2</v>
      </c>
      <c r="X22" s="61">
        <v>1100</v>
      </c>
      <c r="Y22" s="20">
        <v>2.8497409326424871E-2</v>
      </c>
    </row>
    <row r="23" spans="2:25" s="4" customFormat="1" ht="12" x14ac:dyDescent="0.2">
      <c r="B23" s="7" t="s">
        <v>18</v>
      </c>
      <c r="C23" s="8">
        <v>23600</v>
      </c>
      <c r="D23" s="8">
        <v>22800</v>
      </c>
      <c r="E23" s="8">
        <v>22600</v>
      </c>
      <c r="F23" s="8">
        <v>22300</v>
      </c>
      <c r="G23" s="8">
        <v>22200</v>
      </c>
      <c r="H23" s="8">
        <v>22600</v>
      </c>
      <c r="I23" s="8">
        <v>22800</v>
      </c>
      <c r="J23" s="8">
        <v>22900</v>
      </c>
      <c r="K23" s="8">
        <v>23000</v>
      </c>
      <c r="L23" s="8">
        <v>23000</v>
      </c>
      <c r="M23" s="8">
        <v>23400</v>
      </c>
      <c r="N23" s="8">
        <v>23100</v>
      </c>
      <c r="O23" s="8">
        <v>23500</v>
      </c>
      <c r="P23" s="8">
        <v>23000</v>
      </c>
      <c r="Q23" s="8">
        <v>23200</v>
      </c>
      <c r="R23" s="8">
        <v>23000</v>
      </c>
      <c r="S23" s="8">
        <v>23100</v>
      </c>
      <c r="T23" s="8">
        <v>23300</v>
      </c>
      <c r="U23" s="8">
        <v>23300</v>
      </c>
      <c r="V23" s="82">
        <v>300</v>
      </c>
      <c r="W23" s="9">
        <v>1.3043478260869565E-2</v>
      </c>
      <c r="X23" s="61">
        <v>0</v>
      </c>
      <c r="Y23" s="20">
        <v>0</v>
      </c>
    </row>
    <row r="24" spans="2:25" s="4" customFormat="1" ht="12" x14ac:dyDescent="0.2">
      <c r="B24" s="7" t="s">
        <v>19</v>
      </c>
      <c r="C24" s="8">
        <v>18300</v>
      </c>
      <c r="D24" s="8">
        <v>17900</v>
      </c>
      <c r="E24" s="8">
        <v>17800</v>
      </c>
      <c r="F24" s="8">
        <v>17400</v>
      </c>
      <c r="G24" s="8">
        <v>17400</v>
      </c>
      <c r="H24" s="8">
        <v>17500</v>
      </c>
      <c r="I24" s="8">
        <v>17700</v>
      </c>
      <c r="J24" s="8">
        <v>17400</v>
      </c>
      <c r="K24" s="8">
        <v>15300</v>
      </c>
      <c r="L24" s="8">
        <v>15500</v>
      </c>
      <c r="M24" s="8">
        <v>15600</v>
      </c>
      <c r="N24" s="8">
        <v>15600</v>
      </c>
      <c r="O24" s="8">
        <v>15700</v>
      </c>
      <c r="P24" s="8">
        <v>15900</v>
      </c>
      <c r="Q24" s="8">
        <v>16100</v>
      </c>
      <c r="R24" s="8">
        <v>16300</v>
      </c>
      <c r="S24" s="8">
        <v>16100</v>
      </c>
      <c r="T24" s="8">
        <v>16300</v>
      </c>
      <c r="U24" s="8">
        <v>16600</v>
      </c>
      <c r="V24" s="82">
        <v>1300</v>
      </c>
      <c r="W24" s="9">
        <v>8.4967320261437912E-2</v>
      </c>
      <c r="X24" s="61">
        <v>300</v>
      </c>
      <c r="Y24" s="20">
        <v>1.8404907975460124E-2</v>
      </c>
    </row>
    <row r="25" spans="2:25" s="4" customFormat="1" ht="12" x14ac:dyDescent="0.2">
      <c r="B25" s="7" t="s">
        <v>20</v>
      </c>
      <c r="C25" s="8">
        <v>53700</v>
      </c>
      <c r="D25" s="8">
        <v>54100</v>
      </c>
      <c r="E25" s="8">
        <v>54700</v>
      </c>
      <c r="F25" s="8">
        <v>55200</v>
      </c>
      <c r="G25" s="8">
        <v>55600</v>
      </c>
      <c r="H25" s="8">
        <v>55500</v>
      </c>
      <c r="I25" s="8">
        <v>53900</v>
      </c>
      <c r="J25" s="8">
        <v>51800</v>
      </c>
      <c r="K25" s="8">
        <v>52300</v>
      </c>
      <c r="L25" s="8">
        <v>52100</v>
      </c>
      <c r="M25" s="8">
        <v>51800</v>
      </c>
      <c r="N25" s="8">
        <v>51500</v>
      </c>
      <c r="O25" s="8">
        <v>51700</v>
      </c>
      <c r="P25" s="8">
        <v>52300</v>
      </c>
      <c r="Q25" s="8">
        <v>53300</v>
      </c>
      <c r="R25" s="8">
        <v>53300</v>
      </c>
      <c r="S25" s="8">
        <v>53300</v>
      </c>
      <c r="T25" s="8">
        <v>53800</v>
      </c>
      <c r="U25" s="8">
        <v>54700</v>
      </c>
      <c r="V25" s="82">
        <v>2400</v>
      </c>
      <c r="W25" s="9">
        <v>4.5889101338432124E-2</v>
      </c>
      <c r="X25" s="61">
        <v>900</v>
      </c>
      <c r="Y25" s="20">
        <v>1.6728624535315983E-2</v>
      </c>
    </row>
    <row r="26" spans="2:25" s="4" customFormat="1" ht="12" x14ac:dyDescent="0.2">
      <c r="B26" s="7" t="s">
        <v>21</v>
      </c>
      <c r="C26" s="8">
        <v>71700</v>
      </c>
      <c r="D26" s="8">
        <v>71400</v>
      </c>
      <c r="E26" s="8">
        <v>70800</v>
      </c>
      <c r="F26" s="8">
        <v>69900</v>
      </c>
      <c r="G26" s="8">
        <v>70200</v>
      </c>
      <c r="H26" s="8">
        <v>70100</v>
      </c>
      <c r="I26" s="8">
        <v>69400</v>
      </c>
      <c r="J26" s="8">
        <v>69500</v>
      </c>
      <c r="K26" s="8">
        <v>70000</v>
      </c>
      <c r="L26" s="8">
        <v>70000</v>
      </c>
      <c r="M26" s="8">
        <v>70700</v>
      </c>
      <c r="N26" s="8">
        <v>69900</v>
      </c>
      <c r="O26" s="8">
        <v>69500</v>
      </c>
      <c r="P26" s="8">
        <v>69100</v>
      </c>
      <c r="Q26" s="8">
        <v>69700</v>
      </c>
      <c r="R26" s="8">
        <v>68900</v>
      </c>
      <c r="S26" s="8">
        <v>68600</v>
      </c>
      <c r="T26" s="8">
        <v>68800</v>
      </c>
      <c r="U26" s="8">
        <v>69800</v>
      </c>
      <c r="V26" s="82">
        <v>-200</v>
      </c>
      <c r="W26" s="9">
        <v>-2.8571428571428571E-3</v>
      </c>
      <c r="X26" s="61">
        <v>1000</v>
      </c>
      <c r="Y26" s="20">
        <v>1.4534883720930232E-2</v>
      </c>
    </row>
    <row r="27" spans="2:25" s="4" customFormat="1" ht="12" x14ac:dyDescent="0.2">
      <c r="B27" s="7" t="s">
        <v>22</v>
      </c>
      <c r="C27" s="8">
        <v>32700</v>
      </c>
      <c r="D27" s="8">
        <v>32800</v>
      </c>
      <c r="E27" s="8">
        <v>33200</v>
      </c>
      <c r="F27" s="8">
        <v>32000</v>
      </c>
      <c r="G27" s="8">
        <v>31600</v>
      </c>
      <c r="H27" s="8">
        <v>32100</v>
      </c>
      <c r="I27" s="8">
        <v>32400</v>
      </c>
      <c r="J27" s="8">
        <v>32200</v>
      </c>
      <c r="K27" s="8">
        <v>31600</v>
      </c>
      <c r="L27" s="8">
        <v>31600</v>
      </c>
      <c r="M27" s="8">
        <v>29600</v>
      </c>
      <c r="N27" s="8">
        <v>29700</v>
      </c>
      <c r="O27" s="8">
        <v>29900</v>
      </c>
      <c r="P27" s="8">
        <v>29900</v>
      </c>
      <c r="Q27" s="8">
        <v>30100</v>
      </c>
      <c r="R27" s="8">
        <v>29000</v>
      </c>
      <c r="S27" s="8">
        <v>28800</v>
      </c>
      <c r="T27" s="8">
        <v>29000</v>
      </c>
      <c r="U27" s="8">
        <v>29400</v>
      </c>
      <c r="V27" s="82">
        <v>-2200</v>
      </c>
      <c r="W27" s="9">
        <v>-6.9620253164556958E-2</v>
      </c>
      <c r="X27" s="61">
        <v>400</v>
      </c>
      <c r="Y27" s="20">
        <v>1.3793103448275862E-2</v>
      </c>
    </row>
    <row r="28" spans="2:25" s="4" customFormat="1" ht="12" x14ac:dyDescent="0.2">
      <c r="B28" s="7" t="s">
        <v>23</v>
      </c>
      <c r="C28" s="8">
        <v>10000</v>
      </c>
      <c r="D28" s="8">
        <v>10100</v>
      </c>
      <c r="E28" s="8">
        <v>10200</v>
      </c>
      <c r="F28" s="8">
        <v>10400</v>
      </c>
      <c r="G28" s="8">
        <v>10300</v>
      </c>
      <c r="H28" s="8">
        <v>10300</v>
      </c>
      <c r="I28" s="8">
        <v>10000</v>
      </c>
      <c r="J28" s="8">
        <v>9900</v>
      </c>
      <c r="K28" s="8">
        <v>9600</v>
      </c>
      <c r="L28" s="8">
        <v>9500</v>
      </c>
      <c r="M28" s="8">
        <v>9000</v>
      </c>
      <c r="N28" s="8">
        <v>9000</v>
      </c>
      <c r="O28" s="8">
        <v>9000</v>
      </c>
      <c r="P28" s="8">
        <v>8400</v>
      </c>
      <c r="Q28" s="8">
        <v>8400</v>
      </c>
      <c r="R28" s="8">
        <v>8500</v>
      </c>
      <c r="S28" s="8">
        <v>8700</v>
      </c>
      <c r="T28" s="8">
        <v>7700</v>
      </c>
      <c r="U28" s="8">
        <v>8400</v>
      </c>
      <c r="V28" s="82">
        <v>-1200</v>
      </c>
      <c r="W28" s="9">
        <v>-0.125</v>
      </c>
      <c r="X28" s="61">
        <v>700</v>
      </c>
      <c r="Y28" s="20">
        <v>9.0909090909090912E-2</v>
      </c>
    </row>
    <row r="29" spans="2:25" s="4" customFormat="1" ht="12" x14ac:dyDescent="0.2">
      <c r="B29" s="7" t="s">
        <v>24</v>
      </c>
      <c r="C29" s="8">
        <v>15100</v>
      </c>
      <c r="D29" s="8">
        <v>15300</v>
      </c>
      <c r="E29" s="8">
        <v>14900</v>
      </c>
      <c r="F29" s="8">
        <v>15300</v>
      </c>
      <c r="G29" s="8">
        <v>15600</v>
      </c>
      <c r="H29" s="8">
        <v>15400</v>
      </c>
      <c r="I29" s="8">
        <v>15400</v>
      </c>
      <c r="J29" s="8">
        <v>15300</v>
      </c>
      <c r="K29" s="8">
        <v>15000</v>
      </c>
      <c r="L29" s="8">
        <v>14700</v>
      </c>
      <c r="M29" s="8">
        <v>14600</v>
      </c>
      <c r="N29" s="8">
        <v>14200</v>
      </c>
      <c r="O29" s="8">
        <v>14100</v>
      </c>
      <c r="P29" s="8">
        <v>13800</v>
      </c>
      <c r="Q29" s="8">
        <v>13800</v>
      </c>
      <c r="R29" s="8">
        <v>14200</v>
      </c>
      <c r="S29" s="8">
        <v>13900</v>
      </c>
      <c r="T29" s="8">
        <v>13900</v>
      </c>
      <c r="U29" s="8">
        <v>14000</v>
      </c>
      <c r="V29" s="82">
        <v>-1000</v>
      </c>
      <c r="W29" s="9">
        <v>-6.6666666666666666E-2</v>
      </c>
      <c r="X29" s="61">
        <v>100</v>
      </c>
      <c r="Y29" s="20">
        <v>7.1942446043165471E-3</v>
      </c>
    </row>
    <row r="30" spans="2:25" s="4" customFormat="1" ht="12" x14ac:dyDescent="0.2">
      <c r="B30" s="7" t="s">
        <v>25</v>
      </c>
      <c r="C30" s="8">
        <v>35100</v>
      </c>
      <c r="D30" s="8">
        <v>34700</v>
      </c>
      <c r="E30" s="8">
        <v>34900</v>
      </c>
      <c r="F30" s="8">
        <v>34800</v>
      </c>
      <c r="G30" s="8">
        <v>35000</v>
      </c>
      <c r="H30" s="8">
        <v>32900</v>
      </c>
      <c r="I30" s="8">
        <v>34000</v>
      </c>
      <c r="J30" s="8">
        <v>33400</v>
      </c>
      <c r="K30" s="8">
        <v>34100</v>
      </c>
      <c r="L30" s="8">
        <v>34200</v>
      </c>
      <c r="M30" s="8">
        <v>33900</v>
      </c>
      <c r="N30" s="8">
        <v>34100</v>
      </c>
      <c r="O30" s="8">
        <v>34200</v>
      </c>
      <c r="P30" s="8">
        <v>33700</v>
      </c>
      <c r="Q30" s="8">
        <v>34000</v>
      </c>
      <c r="R30" s="8">
        <v>34200</v>
      </c>
      <c r="S30" s="8">
        <v>33400</v>
      </c>
      <c r="T30" s="8">
        <v>34100</v>
      </c>
      <c r="U30" s="8">
        <v>33800</v>
      </c>
      <c r="V30" s="82">
        <v>-300</v>
      </c>
      <c r="W30" s="9">
        <v>-8.7976539589442824E-3</v>
      </c>
      <c r="X30" s="61">
        <v>-300</v>
      </c>
      <c r="Y30" s="20">
        <v>-8.7976539589442824E-3</v>
      </c>
    </row>
    <row r="31" spans="2:25" s="4" customFormat="1" ht="12" x14ac:dyDescent="0.2">
      <c r="B31" s="7" t="s">
        <v>26</v>
      </c>
      <c r="C31" s="8">
        <v>8300</v>
      </c>
      <c r="D31" s="8">
        <v>8500</v>
      </c>
      <c r="E31" s="8">
        <v>8700</v>
      </c>
      <c r="F31" s="8">
        <v>8700</v>
      </c>
      <c r="G31" s="8">
        <v>8800</v>
      </c>
      <c r="H31" s="8">
        <v>8800</v>
      </c>
      <c r="I31" s="8">
        <v>8800</v>
      </c>
      <c r="J31" s="8">
        <v>8700</v>
      </c>
      <c r="K31" s="8">
        <v>8300</v>
      </c>
      <c r="L31" s="8">
        <v>8200</v>
      </c>
      <c r="M31" s="8">
        <v>8400</v>
      </c>
      <c r="N31" s="8">
        <v>8200</v>
      </c>
      <c r="O31" s="8">
        <v>8100</v>
      </c>
      <c r="P31" s="8">
        <v>8500</v>
      </c>
      <c r="Q31" s="8">
        <v>8600</v>
      </c>
      <c r="R31" s="8">
        <v>8500</v>
      </c>
      <c r="S31" s="8">
        <v>8600</v>
      </c>
      <c r="T31" s="8">
        <v>8600</v>
      </c>
      <c r="U31" s="8">
        <v>8700</v>
      </c>
      <c r="V31" s="82">
        <v>400</v>
      </c>
      <c r="W31" s="9">
        <v>4.8192771084337352E-2</v>
      </c>
      <c r="X31" s="61">
        <v>100</v>
      </c>
      <c r="Y31" s="20">
        <v>1.1627906976744186E-2</v>
      </c>
    </row>
    <row r="32" spans="2:25" s="4" customFormat="1" ht="12" x14ac:dyDescent="0.2">
      <c r="B32" s="7" t="s">
        <v>27</v>
      </c>
      <c r="C32" s="8">
        <v>10100</v>
      </c>
      <c r="D32" s="8">
        <v>10100</v>
      </c>
      <c r="E32" s="8">
        <v>10300</v>
      </c>
      <c r="F32" s="8">
        <v>10100</v>
      </c>
      <c r="G32" s="8">
        <v>10300</v>
      </c>
      <c r="H32" s="8">
        <v>10400</v>
      </c>
      <c r="I32" s="8">
        <v>10400</v>
      </c>
      <c r="J32" s="8">
        <v>10600</v>
      </c>
      <c r="K32" s="8">
        <v>10300</v>
      </c>
      <c r="L32" s="8">
        <v>10200</v>
      </c>
      <c r="M32" s="8">
        <v>10100</v>
      </c>
      <c r="N32" s="8">
        <v>10200</v>
      </c>
      <c r="O32" s="8">
        <v>9400</v>
      </c>
      <c r="P32" s="8">
        <v>9700</v>
      </c>
      <c r="Q32" s="8">
        <v>9900</v>
      </c>
      <c r="R32" s="8">
        <v>9900</v>
      </c>
      <c r="S32" s="8">
        <v>9600</v>
      </c>
      <c r="T32" s="8">
        <v>9700</v>
      </c>
      <c r="U32" s="8">
        <v>9800</v>
      </c>
      <c r="V32" s="82">
        <v>-500</v>
      </c>
      <c r="W32" s="9">
        <v>-4.8543689320388349E-2</v>
      </c>
      <c r="X32" s="61">
        <v>100</v>
      </c>
      <c r="Y32" s="20">
        <v>1.0309278350515464E-2</v>
      </c>
    </row>
    <row r="33" spans="2:25" s="4" customFormat="1" ht="12" x14ac:dyDescent="0.2">
      <c r="B33" s="7" t="s">
        <v>28</v>
      </c>
      <c r="C33" s="8">
        <v>88800</v>
      </c>
      <c r="D33" s="8">
        <v>88800</v>
      </c>
      <c r="E33" s="8">
        <v>87600</v>
      </c>
      <c r="F33" s="8">
        <v>88000</v>
      </c>
      <c r="G33" s="8">
        <v>87700</v>
      </c>
      <c r="H33" s="8">
        <v>87800</v>
      </c>
      <c r="I33" s="8">
        <v>88100</v>
      </c>
      <c r="J33" s="8">
        <v>88600</v>
      </c>
      <c r="K33" s="8">
        <v>87300</v>
      </c>
      <c r="L33" s="8">
        <v>87500</v>
      </c>
      <c r="M33" s="8">
        <v>87000</v>
      </c>
      <c r="N33" s="8">
        <v>87000</v>
      </c>
      <c r="O33" s="8">
        <v>86600</v>
      </c>
      <c r="P33" s="8">
        <v>86300</v>
      </c>
      <c r="Q33" s="8">
        <v>85900</v>
      </c>
      <c r="R33" s="8">
        <v>85700</v>
      </c>
      <c r="S33" s="8">
        <v>85400</v>
      </c>
      <c r="T33" s="8">
        <v>85000</v>
      </c>
      <c r="U33" s="8">
        <v>85300</v>
      </c>
      <c r="V33" s="82">
        <v>-2000</v>
      </c>
      <c r="W33" s="9">
        <v>-2.2909507445589918E-2</v>
      </c>
      <c r="X33" s="61">
        <v>300</v>
      </c>
      <c r="Y33" s="20">
        <v>3.5294117647058825E-3</v>
      </c>
    </row>
    <row r="34" spans="2:25" s="4" customFormat="1" ht="12" x14ac:dyDescent="0.2">
      <c r="B34" s="7" t="s">
        <v>29</v>
      </c>
      <c r="C34" s="8">
        <v>23300</v>
      </c>
      <c r="D34" s="8">
        <v>23300</v>
      </c>
      <c r="E34" s="8">
        <v>23400</v>
      </c>
      <c r="F34" s="8">
        <v>22800</v>
      </c>
      <c r="G34" s="8">
        <v>22800</v>
      </c>
      <c r="H34" s="8">
        <v>22800</v>
      </c>
      <c r="I34" s="8">
        <v>22700</v>
      </c>
      <c r="J34" s="8">
        <v>22900</v>
      </c>
      <c r="K34" s="8">
        <v>23400</v>
      </c>
      <c r="L34" s="8">
        <v>23100</v>
      </c>
      <c r="M34" s="8">
        <v>22700</v>
      </c>
      <c r="N34" s="8">
        <v>22400</v>
      </c>
      <c r="O34" s="8">
        <v>22500</v>
      </c>
      <c r="P34" s="8">
        <v>23100</v>
      </c>
      <c r="Q34" s="8">
        <v>22900</v>
      </c>
      <c r="R34" s="8">
        <v>23000</v>
      </c>
      <c r="S34" s="8">
        <v>23300</v>
      </c>
      <c r="T34" s="8">
        <v>23300</v>
      </c>
      <c r="U34" s="8">
        <v>23400</v>
      </c>
      <c r="V34" s="82">
        <v>0</v>
      </c>
      <c r="W34" s="9">
        <v>0</v>
      </c>
      <c r="X34" s="61">
        <v>100</v>
      </c>
      <c r="Y34" s="20">
        <v>4.2918454935622317E-3</v>
      </c>
    </row>
    <row r="35" spans="2:25" s="4" customFormat="1" ht="12" x14ac:dyDescent="0.2">
      <c r="B35" s="7" t="s">
        <v>30</v>
      </c>
      <c r="C35" s="8">
        <v>134500</v>
      </c>
      <c r="D35" s="8">
        <v>134900</v>
      </c>
      <c r="E35" s="8">
        <v>134500</v>
      </c>
      <c r="F35" s="8">
        <v>135400</v>
      </c>
      <c r="G35" s="8">
        <v>136000</v>
      </c>
      <c r="H35" s="8">
        <v>136200</v>
      </c>
      <c r="I35" s="8">
        <v>136700</v>
      </c>
      <c r="J35" s="8">
        <v>137500</v>
      </c>
      <c r="K35" s="8">
        <v>139300</v>
      </c>
      <c r="L35" s="8">
        <v>137300</v>
      </c>
      <c r="M35" s="8">
        <v>131700</v>
      </c>
      <c r="N35" s="8">
        <v>131600</v>
      </c>
      <c r="O35" s="8">
        <v>132800</v>
      </c>
      <c r="P35" s="8">
        <v>132600</v>
      </c>
      <c r="Q35" s="8">
        <v>132400</v>
      </c>
      <c r="R35" s="8">
        <v>132600</v>
      </c>
      <c r="S35" s="8">
        <v>133200</v>
      </c>
      <c r="T35" s="8">
        <v>133100</v>
      </c>
      <c r="U35" s="8">
        <v>134000</v>
      </c>
      <c r="V35" s="82">
        <v>-5300</v>
      </c>
      <c r="W35" s="9">
        <v>-3.804737975592247E-2</v>
      </c>
      <c r="X35" s="61">
        <v>900</v>
      </c>
      <c r="Y35" s="20">
        <v>6.7618332081141996E-3</v>
      </c>
    </row>
    <row r="36" spans="2:25" s="4" customFormat="1" ht="12" x14ac:dyDescent="0.2">
      <c r="B36" s="7" t="s">
        <v>31</v>
      </c>
      <c r="C36" s="8">
        <v>87200</v>
      </c>
      <c r="D36" s="8">
        <v>87700</v>
      </c>
      <c r="E36" s="8">
        <v>87500</v>
      </c>
      <c r="F36" s="8">
        <v>87400</v>
      </c>
      <c r="G36" s="8">
        <v>86500</v>
      </c>
      <c r="H36" s="8">
        <v>86800</v>
      </c>
      <c r="I36" s="8">
        <v>87300</v>
      </c>
      <c r="J36" s="8">
        <v>87300</v>
      </c>
      <c r="K36" s="8">
        <v>83700</v>
      </c>
      <c r="L36" s="8">
        <v>82400</v>
      </c>
      <c r="M36" s="8">
        <v>83500</v>
      </c>
      <c r="N36" s="8">
        <v>83500</v>
      </c>
      <c r="O36" s="8">
        <v>83100</v>
      </c>
      <c r="P36" s="8">
        <v>82600</v>
      </c>
      <c r="Q36" s="8">
        <v>82700</v>
      </c>
      <c r="R36" s="8">
        <v>81900</v>
      </c>
      <c r="S36" s="8">
        <v>83000</v>
      </c>
      <c r="T36" s="8">
        <v>83000</v>
      </c>
      <c r="U36" s="8">
        <v>83300</v>
      </c>
      <c r="V36" s="82">
        <v>-400</v>
      </c>
      <c r="W36" s="9">
        <v>-4.7789725209080045E-3</v>
      </c>
      <c r="X36" s="61">
        <v>300</v>
      </c>
      <c r="Y36" s="20">
        <v>3.6144578313253013E-3</v>
      </c>
    </row>
    <row r="37" spans="2:25" s="4" customFormat="1" ht="12" x14ac:dyDescent="0.2">
      <c r="B37" s="7" t="s">
        <v>32</v>
      </c>
      <c r="C37" s="8">
        <v>11600</v>
      </c>
      <c r="D37" s="8">
        <v>11500</v>
      </c>
      <c r="E37" s="8">
        <v>11600</v>
      </c>
      <c r="F37" s="8">
        <v>11600</v>
      </c>
      <c r="G37" s="8">
        <v>11600</v>
      </c>
      <c r="H37" s="8">
        <v>11500</v>
      </c>
      <c r="I37" s="8">
        <v>11400</v>
      </c>
      <c r="J37" s="8">
        <v>10700</v>
      </c>
      <c r="K37" s="8">
        <v>10700</v>
      </c>
      <c r="L37" s="8">
        <v>10600</v>
      </c>
      <c r="M37" s="8">
        <v>11000</v>
      </c>
      <c r="N37" s="8">
        <v>10800</v>
      </c>
      <c r="O37" s="8">
        <v>10900</v>
      </c>
      <c r="P37" s="8">
        <v>10800</v>
      </c>
      <c r="Q37" s="8">
        <v>10900</v>
      </c>
      <c r="R37" s="8">
        <v>10800</v>
      </c>
      <c r="S37" s="8">
        <v>10800</v>
      </c>
      <c r="T37" s="8">
        <v>10900</v>
      </c>
      <c r="U37" s="8">
        <v>11100</v>
      </c>
      <c r="V37" s="82">
        <v>400</v>
      </c>
      <c r="W37" s="9">
        <v>3.7383177570093455E-2</v>
      </c>
      <c r="X37" s="61">
        <v>200</v>
      </c>
      <c r="Y37" s="20">
        <v>1.834862385321101E-2</v>
      </c>
    </row>
    <row r="38" spans="2:25" s="4" customFormat="1" ht="12" x14ac:dyDescent="0.2">
      <c r="B38" s="7" t="s">
        <v>33</v>
      </c>
      <c r="C38" s="8">
        <v>29300</v>
      </c>
      <c r="D38" s="8">
        <v>29200</v>
      </c>
      <c r="E38" s="8">
        <v>30200</v>
      </c>
      <c r="F38" s="8">
        <v>30700</v>
      </c>
      <c r="G38" s="8">
        <v>31600</v>
      </c>
      <c r="H38" s="8">
        <v>32100</v>
      </c>
      <c r="I38" s="8">
        <v>32700</v>
      </c>
      <c r="J38" s="8">
        <v>31400</v>
      </c>
      <c r="K38" s="8">
        <v>31800</v>
      </c>
      <c r="L38" s="8">
        <v>31300</v>
      </c>
      <c r="M38" s="8">
        <v>31200</v>
      </c>
      <c r="N38" s="8">
        <v>32500</v>
      </c>
      <c r="O38" s="8">
        <v>32500</v>
      </c>
      <c r="P38" s="8">
        <v>32500</v>
      </c>
      <c r="Q38" s="8">
        <v>33000</v>
      </c>
      <c r="R38" s="8">
        <v>33100</v>
      </c>
      <c r="S38" s="8">
        <v>33400</v>
      </c>
      <c r="T38" s="8">
        <v>32800</v>
      </c>
      <c r="U38" s="8">
        <v>33600</v>
      </c>
      <c r="V38" s="82">
        <v>1800</v>
      </c>
      <c r="W38" s="9">
        <v>5.6603773584905662E-2</v>
      </c>
      <c r="X38" s="61">
        <v>800</v>
      </c>
      <c r="Y38" s="20">
        <v>2.4390243902439025E-2</v>
      </c>
    </row>
    <row r="39" spans="2:25" s="4" customFormat="1" ht="12" x14ac:dyDescent="0.2">
      <c r="B39" s="7" t="s">
        <v>34</v>
      </c>
      <c r="C39" s="8">
        <v>36400</v>
      </c>
      <c r="D39" s="8">
        <v>36500</v>
      </c>
      <c r="E39" s="8">
        <v>36600</v>
      </c>
      <c r="F39" s="8">
        <v>36500</v>
      </c>
      <c r="G39" s="8">
        <v>36500</v>
      </c>
      <c r="H39" s="8">
        <v>36300</v>
      </c>
      <c r="I39" s="8">
        <v>36700</v>
      </c>
      <c r="J39" s="8">
        <v>36000</v>
      </c>
      <c r="K39" s="8">
        <v>36200</v>
      </c>
      <c r="L39" s="8">
        <v>36400</v>
      </c>
      <c r="M39" s="8">
        <v>36700</v>
      </c>
      <c r="N39" s="8">
        <v>36700</v>
      </c>
      <c r="O39" s="8">
        <v>37100</v>
      </c>
      <c r="P39" s="8">
        <v>37100</v>
      </c>
      <c r="Q39" s="8">
        <v>37200</v>
      </c>
      <c r="R39" s="8">
        <v>37500</v>
      </c>
      <c r="S39" s="8">
        <v>37700</v>
      </c>
      <c r="T39" s="8">
        <v>37900</v>
      </c>
      <c r="U39" s="8">
        <v>38100</v>
      </c>
      <c r="V39" s="82">
        <v>1900</v>
      </c>
      <c r="W39" s="9">
        <v>5.2486187845303865E-2</v>
      </c>
      <c r="X39" s="61">
        <v>200</v>
      </c>
      <c r="Y39" s="20">
        <v>5.2770448548812663E-3</v>
      </c>
    </row>
    <row r="40" spans="2:25" s="4" customFormat="1" ht="12" x14ac:dyDescent="0.2">
      <c r="B40" s="7" t="s">
        <v>35</v>
      </c>
      <c r="C40" s="8">
        <v>15700</v>
      </c>
      <c r="D40" s="8">
        <v>15700</v>
      </c>
      <c r="E40" s="8">
        <v>16000</v>
      </c>
      <c r="F40" s="8">
        <v>15300</v>
      </c>
      <c r="G40" s="8">
        <v>15300</v>
      </c>
      <c r="H40" s="8">
        <v>15200</v>
      </c>
      <c r="I40" s="8">
        <v>15300</v>
      </c>
      <c r="J40" s="8">
        <v>15300</v>
      </c>
      <c r="K40" s="8">
        <v>15300</v>
      </c>
      <c r="L40" s="8">
        <v>14800</v>
      </c>
      <c r="M40" s="8">
        <v>15400</v>
      </c>
      <c r="N40" s="8">
        <v>15200</v>
      </c>
      <c r="O40" s="8">
        <v>14100</v>
      </c>
      <c r="P40" s="8">
        <v>14200</v>
      </c>
      <c r="Q40" s="8">
        <v>13900</v>
      </c>
      <c r="R40" s="8">
        <v>14400</v>
      </c>
      <c r="S40" s="8">
        <v>14400</v>
      </c>
      <c r="T40" s="8">
        <v>14200</v>
      </c>
      <c r="U40" s="8">
        <v>14400</v>
      </c>
      <c r="V40" s="82">
        <v>-900</v>
      </c>
      <c r="W40" s="9">
        <v>-5.8823529411764705E-2</v>
      </c>
      <c r="X40" s="61">
        <v>200</v>
      </c>
      <c r="Y40" s="20">
        <v>1.4084507042253521E-2</v>
      </c>
    </row>
    <row r="41" spans="2:25" s="4" customFormat="1" ht="12" x14ac:dyDescent="0.2">
      <c r="B41" s="7" t="s">
        <v>36</v>
      </c>
      <c r="C41" s="8">
        <v>5300</v>
      </c>
      <c r="D41" s="8">
        <v>5400</v>
      </c>
      <c r="E41" s="8">
        <v>5300</v>
      </c>
      <c r="F41" s="8">
        <v>4800</v>
      </c>
      <c r="G41" s="8">
        <v>4800</v>
      </c>
      <c r="H41" s="8">
        <v>4500</v>
      </c>
      <c r="I41" s="8">
        <v>4800</v>
      </c>
      <c r="J41" s="8">
        <v>4600</v>
      </c>
      <c r="K41" s="8">
        <v>4500</v>
      </c>
      <c r="L41" s="8">
        <v>4400</v>
      </c>
      <c r="M41" s="8">
        <v>3900</v>
      </c>
      <c r="N41" s="8">
        <v>4100</v>
      </c>
      <c r="O41" s="8">
        <v>4000</v>
      </c>
      <c r="P41" s="8">
        <v>4000</v>
      </c>
      <c r="Q41" s="8">
        <v>4000</v>
      </c>
      <c r="R41" s="8">
        <v>4200</v>
      </c>
      <c r="S41" s="8">
        <v>4200</v>
      </c>
      <c r="T41" s="8">
        <v>3800</v>
      </c>
      <c r="U41" s="8">
        <v>3300</v>
      </c>
      <c r="V41" s="82">
        <v>-1200</v>
      </c>
      <c r="W41" s="9">
        <v>-0.26666666666666666</v>
      </c>
      <c r="X41" s="61">
        <v>-500</v>
      </c>
      <c r="Y41" s="20">
        <v>-0.13157894736842105</v>
      </c>
    </row>
    <row r="42" spans="2:25" s="4" customFormat="1" ht="12" x14ac:dyDescent="0.2">
      <c r="B42" s="7" t="s">
        <v>37</v>
      </c>
      <c r="C42" s="8">
        <v>7200</v>
      </c>
      <c r="D42" s="8">
        <v>7700</v>
      </c>
      <c r="E42" s="8">
        <v>7800</v>
      </c>
      <c r="F42" s="8">
        <v>7800</v>
      </c>
      <c r="G42" s="8">
        <v>7900</v>
      </c>
      <c r="H42" s="8">
        <v>7900</v>
      </c>
      <c r="I42" s="8">
        <v>7500</v>
      </c>
      <c r="J42" s="8">
        <v>7500</v>
      </c>
      <c r="K42" s="8">
        <v>7300</v>
      </c>
      <c r="L42" s="8">
        <v>7400</v>
      </c>
      <c r="M42" s="8">
        <v>7300</v>
      </c>
      <c r="N42" s="8">
        <v>7800</v>
      </c>
      <c r="O42" s="8">
        <v>7400</v>
      </c>
      <c r="P42" s="8">
        <v>7500</v>
      </c>
      <c r="Q42" s="8">
        <v>7500</v>
      </c>
      <c r="R42" s="8">
        <v>7500</v>
      </c>
      <c r="S42" s="8">
        <v>7500</v>
      </c>
      <c r="T42" s="8">
        <v>7400</v>
      </c>
      <c r="U42" s="8">
        <v>6800</v>
      </c>
      <c r="V42" s="82">
        <v>-500</v>
      </c>
      <c r="W42" s="9">
        <v>-6.8493150684931503E-2</v>
      </c>
      <c r="X42" s="61">
        <v>-600</v>
      </c>
      <c r="Y42" s="20">
        <v>-8.1081081081081086E-2</v>
      </c>
    </row>
    <row r="43" spans="2:25" s="4" customFormat="1" ht="12" x14ac:dyDescent="0.2">
      <c r="B43" s="7" t="s">
        <v>38</v>
      </c>
      <c r="C43" s="8">
        <v>21400</v>
      </c>
      <c r="D43" s="8">
        <v>21800</v>
      </c>
      <c r="E43" s="8">
        <v>21500</v>
      </c>
      <c r="F43" s="8">
        <v>21400</v>
      </c>
      <c r="G43" s="8">
        <v>21400</v>
      </c>
      <c r="H43" s="8">
        <v>21400</v>
      </c>
      <c r="I43" s="8">
        <v>20900</v>
      </c>
      <c r="J43" s="8">
        <v>21500</v>
      </c>
      <c r="K43" s="8">
        <v>20800</v>
      </c>
      <c r="L43" s="8">
        <v>20800</v>
      </c>
      <c r="M43" s="8">
        <v>20400</v>
      </c>
      <c r="N43" s="8">
        <v>20400</v>
      </c>
      <c r="O43" s="8">
        <v>20100</v>
      </c>
      <c r="P43" s="8">
        <v>20300</v>
      </c>
      <c r="Q43" s="8">
        <v>20200</v>
      </c>
      <c r="R43" s="8">
        <v>20400</v>
      </c>
      <c r="S43" s="8">
        <v>20000</v>
      </c>
      <c r="T43" s="8">
        <v>19600</v>
      </c>
      <c r="U43" s="8">
        <v>19900</v>
      </c>
      <c r="V43" s="82">
        <v>-900</v>
      </c>
      <c r="W43" s="9">
        <v>-4.3269230769230768E-2</v>
      </c>
      <c r="X43" s="61">
        <v>300</v>
      </c>
      <c r="Y43" s="20">
        <v>1.5306122448979591E-2</v>
      </c>
    </row>
    <row r="44" spans="2:25" s="4" customFormat="1" ht="12" x14ac:dyDescent="0.2">
      <c r="B44" s="7" t="s">
        <v>39</v>
      </c>
      <c r="C44" s="8">
        <v>18500</v>
      </c>
      <c r="D44" s="8">
        <v>18500</v>
      </c>
      <c r="E44" s="8">
        <v>18100</v>
      </c>
      <c r="F44" s="8">
        <v>18400</v>
      </c>
      <c r="G44" s="8">
        <v>18500</v>
      </c>
      <c r="H44" s="8">
        <v>18500</v>
      </c>
      <c r="I44" s="8">
        <v>18600</v>
      </c>
      <c r="J44" s="8">
        <v>18600</v>
      </c>
      <c r="K44" s="8">
        <v>17800</v>
      </c>
      <c r="L44" s="8">
        <v>17900</v>
      </c>
      <c r="M44" s="8">
        <v>18400</v>
      </c>
      <c r="N44" s="8">
        <v>18700</v>
      </c>
      <c r="O44" s="8">
        <v>18900</v>
      </c>
      <c r="P44" s="8">
        <v>18900</v>
      </c>
      <c r="Q44" s="8">
        <v>19200</v>
      </c>
      <c r="R44" s="8">
        <v>19400</v>
      </c>
      <c r="S44" s="8">
        <v>19500</v>
      </c>
      <c r="T44" s="8">
        <v>20200</v>
      </c>
      <c r="U44" s="8">
        <v>20500</v>
      </c>
      <c r="V44" s="82">
        <v>2700</v>
      </c>
      <c r="W44" s="9">
        <v>0.15168539325842698</v>
      </c>
      <c r="X44" s="61">
        <v>300</v>
      </c>
      <c r="Y44" s="20">
        <v>1.4851485148514851E-2</v>
      </c>
    </row>
    <row r="45" spans="2:25" s="4" customFormat="1" ht="12" x14ac:dyDescent="0.2">
      <c r="B45" s="7" t="s">
        <v>40</v>
      </c>
      <c r="C45" s="8">
        <v>43600</v>
      </c>
      <c r="D45" s="8">
        <v>43500</v>
      </c>
      <c r="E45" s="8">
        <v>43600</v>
      </c>
      <c r="F45" s="8">
        <v>43700</v>
      </c>
      <c r="G45" s="8">
        <v>43500</v>
      </c>
      <c r="H45" s="8">
        <v>43500</v>
      </c>
      <c r="I45" s="8">
        <v>44100</v>
      </c>
      <c r="J45" s="8">
        <v>44400</v>
      </c>
      <c r="K45" s="8">
        <v>45000</v>
      </c>
      <c r="L45" s="8">
        <v>44800</v>
      </c>
      <c r="M45" s="8">
        <v>43300</v>
      </c>
      <c r="N45" s="8">
        <v>43400</v>
      </c>
      <c r="O45" s="8">
        <v>43900</v>
      </c>
      <c r="P45" s="8">
        <v>44100</v>
      </c>
      <c r="Q45" s="8">
        <v>44600</v>
      </c>
      <c r="R45" s="8">
        <v>44500</v>
      </c>
      <c r="S45" s="8">
        <v>44600</v>
      </c>
      <c r="T45" s="8">
        <v>44400</v>
      </c>
      <c r="U45" s="8">
        <v>45000</v>
      </c>
      <c r="V45" s="82">
        <v>0</v>
      </c>
      <c r="W45" s="9">
        <v>0</v>
      </c>
      <c r="X45" s="61">
        <v>600</v>
      </c>
      <c r="Y45" s="20">
        <v>1.3513513513513514E-2</v>
      </c>
    </row>
    <row r="46" spans="2:25" s="4" customFormat="1" ht="12" x14ac:dyDescent="0.2">
      <c r="B46" s="7" t="s">
        <v>41</v>
      </c>
      <c r="C46" s="8">
        <v>10100</v>
      </c>
      <c r="D46" s="8">
        <v>10100</v>
      </c>
      <c r="E46" s="8">
        <v>10200</v>
      </c>
      <c r="F46" s="8">
        <v>10300</v>
      </c>
      <c r="G46" s="8">
        <v>10300</v>
      </c>
      <c r="H46" s="8">
        <v>10300</v>
      </c>
      <c r="I46" s="8">
        <v>10400</v>
      </c>
      <c r="J46" s="8">
        <v>10400</v>
      </c>
      <c r="K46" s="8">
        <v>9700</v>
      </c>
      <c r="L46" s="8">
        <v>9500</v>
      </c>
      <c r="M46" s="8">
        <v>9900</v>
      </c>
      <c r="N46" s="8">
        <v>8700</v>
      </c>
      <c r="O46" s="8">
        <v>8400</v>
      </c>
      <c r="P46" s="8">
        <v>8300</v>
      </c>
      <c r="Q46" s="8">
        <v>8600</v>
      </c>
      <c r="R46" s="8">
        <v>8600</v>
      </c>
      <c r="S46" s="8">
        <v>8600</v>
      </c>
      <c r="T46" s="8">
        <v>8500</v>
      </c>
      <c r="U46" s="8">
        <v>8800</v>
      </c>
      <c r="V46" s="82">
        <v>-900</v>
      </c>
      <c r="W46" s="9">
        <v>-9.2783505154639179E-2</v>
      </c>
      <c r="X46" s="61">
        <v>300</v>
      </c>
      <c r="Y46" s="20">
        <v>3.5294117647058823E-2</v>
      </c>
    </row>
    <row r="47" spans="2:25" s="4" customFormat="1" ht="12" x14ac:dyDescent="0.2">
      <c r="B47" s="7" t="s">
        <v>42</v>
      </c>
      <c r="C47" s="8">
        <v>9300</v>
      </c>
      <c r="D47" s="8">
        <v>9400</v>
      </c>
      <c r="E47" s="8">
        <v>9400</v>
      </c>
      <c r="F47" s="8">
        <v>9400</v>
      </c>
      <c r="G47" s="8">
        <v>9200</v>
      </c>
      <c r="H47" s="8">
        <v>9200</v>
      </c>
      <c r="I47" s="8">
        <v>9100</v>
      </c>
      <c r="J47" s="8">
        <v>9200</v>
      </c>
      <c r="K47" s="8">
        <v>9500</v>
      </c>
      <c r="L47" s="8">
        <v>9500</v>
      </c>
      <c r="M47" s="8">
        <v>9600</v>
      </c>
      <c r="N47" s="8">
        <v>8700</v>
      </c>
      <c r="O47" s="8">
        <v>8800</v>
      </c>
      <c r="P47" s="8">
        <v>8700</v>
      </c>
      <c r="Q47" s="8">
        <v>8900</v>
      </c>
      <c r="R47" s="8">
        <v>9000</v>
      </c>
      <c r="S47" s="8">
        <v>8600</v>
      </c>
      <c r="T47" s="8">
        <v>8800</v>
      </c>
      <c r="U47" s="8">
        <v>9100</v>
      </c>
      <c r="V47" s="82">
        <v>-400</v>
      </c>
      <c r="W47" s="9">
        <v>-4.2105263157894736E-2</v>
      </c>
      <c r="X47" s="61">
        <v>300</v>
      </c>
      <c r="Y47" s="20">
        <v>3.4090909090909088E-2</v>
      </c>
    </row>
    <row r="48" spans="2:25" s="4" customFormat="1" ht="12" x14ac:dyDescent="0.2">
      <c r="B48" s="7" t="s">
        <v>43</v>
      </c>
      <c r="C48" s="8">
        <v>15200</v>
      </c>
      <c r="D48" s="8">
        <v>15200</v>
      </c>
      <c r="E48" s="8">
        <v>15200</v>
      </c>
      <c r="F48" s="8">
        <v>15300</v>
      </c>
      <c r="G48" s="8">
        <v>15800</v>
      </c>
      <c r="H48" s="8">
        <v>16500</v>
      </c>
      <c r="I48" s="8">
        <v>16700</v>
      </c>
      <c r="J48" s="8">
        <v>17200</v>
      </c>
      <c r="K48" s="8">
        <v>17100</v>
      </c>
      <c r="L48" s="8">
        <v>17200</v>
      </c>
      <c r="M48" s="8">
        <v>17200</v>
      </c>
      <c r="N48" s="8">
        <v>16700</v>
      </c>
      <c r="O48" s="8">
        <v>17600</v>
      </c>
      <c r="P48" s="8">
        <v>15200</v>
      </c>
      <c r="Q48" s="8">
        <v>15300</v>
      </c>
      <c r="R48" s="8">
        <v>14700</v>
      </c>
      <c r="S48" s="8">
        <v>14300</v>
      </c>
      <c r="T48" s="8">
        <v>14600</v>
      </c>
      <c r="U48" s="8">
        <v>14800</v>
      </c>
      <c r="V48" s="82">
        <v>-2300</v>
      </c>
      <c r="W48" s="9">
        <v>-0.13450292397660818</v>
      </c>
      <c r="X48" s="61">
        <v>200</v>
      </c>
      <c r="Y48" s="20">
        <v>1.3698630136986301E-2</v>
      </c>
    </row>
    <row r="49" spans="2:25" s="4" customFormat="1" ht="12" x14ac:dyDescent="0.2">
      <c r="B49" s="7" t="s">
        <v>44</v>
      </c>
      <c r="C49" s="8">
        <v>40500</v>
      </c>
      <c r="D49" s="8">
        <v>41100</v>
      </c>
      <c r="E49" s="8">
        <v>41400</v>
      </c>
      <c r="F49" s="8">
        <v>41600</v>
      </c>
      <c r="G49" s="8">
        <v>41700</v>
      </c>
      <c r="H49" s="8">
        <v>41400</v>
      </c>
      <c r="I49" s="8">
        <v>41600</v>
      </c>
      <c r="J49" s="8">
        <v>42000</v>
      </c>
      <c r="K49" s="8">
        <v>41600</v>
      </c>
      <c r="L49" s="8">
        <v>40800</v>
      </c>
      <c r="M49" s="8">
        <v>40200</v>
      </c>
      <c r="N49" s="8">
        <v>38100</v>
      </c>
      <c r="O49" s="8">
        <v>37400</v>
      </c>
      <c r="P49" s="8">
        <v>36800</v>
      </c>
      <c r="Q49" s="8">
        <v>36100</v>
      </c>
      <c r="R49" s="8">
        <v>36500</v>
      </c>
      <c r="S49" s="8">
        <v>36500</v>
      </c>
      <c r="T49" s="8">
        <v>36200</v>
      </c>
      <c r="U49" s="8">
        <v>36800</v>
      </c>
      <c r="V49" s="82">
        <v>-4800</v>
      </c>
      <c r="W49" s="9">
        <v>-0.11538461538461539</v>
      </c>
      <c r="X49" s="61">
        <v>600</v>
      </c>
      <c r="Y49" s="20">
        <v>1.6574585635359115E-2</v>
      </c>
    </row>
    <row r="50" spans="2:25" s="4" customFormat="1" ht="12" x14ac:dyDescent="0.2">
      <c r="B50" s="7" t="s">
        <v>45</v>
      </c>
      <c r="C50" s="8">
        <v>10100</v>
      </c>
      <c r="D50" s="8">
        <v>10200</v>
      </c>
      <c r="E50" s="8">
        <v>10200</v>
      </c>
      <c r="F50" s="8">
        <v>10400</v>
      </c>
      <c r="G50" s="8">
        <v>10400</v>
      </c>
      <c r="H50" s="8">
        <v>10600</v>
      </c>
      <c r="I50" s="8">
        <v>10600</v>
      </c>
      <c r="J50" s="8">
        <v>10400</v>
      </c>
      <c r="K50" s="8">
        <v>10400</v>
      </c>
      <c r="L50" s="8">
        <v>9700</v>
      </c>
      <c r="M50" s="8">
        <v>9600</v>
      </c>
      <c r="N50" s="8">
        <v>9700</v>
      </c>
      <c r="O50" s="8">
        <v>9700</v>
      </c>
      <c r="P50" s="8">
        <v>9900</v>
      </c>
      <c r="Q50" s="8">
        <v>9800</v>
      </c>
      <c r="R50" s="8">
        <v>9800</v>
      </c>
      <c r="S50" s="8">
        <v>9700</v>
      </c>
      <c r="T50" s="8">
        <v>9600</v>
      </c>
      <c r="U50" s="8">
        <v>10500</v>
      </c>
      <c r="V50" s="82">
        <v>100</v>
      </c>
      <c r="W50" s="9">
        <v>9.6153846153846159E-3</v>
      </c>
      <c r="X50" s="61">
        <v>900</v>
      </c>
      <c r="Y50" s="20">
        <v>9.375E-2</v>
      </c>
    </row>
    <row r="51" spans="2:25" s="4" customFormat="1" ht="12" x14ac:dyDescent="0.2">
      <c r="B51" s="7" t="s">
        <v>46</v>
      </c>
      <c r="C51" s="8">
        <v>61400</v>
      </c>
      <c r="D51" s="8">
        <v>61900</v>
      </c>
      <c r="E51" s="8">
        <v>61600</v>
      </c>
      <c r="F51" s="8">
        <v>62000</v>
      </c>
      <c r="G51" s="8">
        <v>61900</v>
      </c>
      <c r="H51" s="8">
        <v>62000</v>
      </c>
      <c r="I51" s="8">
        <v>62100</v>
      </c>
      <c r="J51" s="8">
        <v>60000</v>
      </c>
      <c r="K51" s="8">
        <v>60500</v>
      </c>
      <c r="L51" s="8">
        <v>60100</v>
      </c>
      <c r="M51" s="8">
        <v>60800</v>
      </c>
      <c r="N51" s="8">
        <v>61400</v>
      </c>
      <c r="O51" s="8">
        <v>62000</v>
      </c>
      <c r="P51" s="8">
        <v>61600</v>
      </c>
      <c r="Q51" s="8">
        <v>61500</v>
      </c>
      <c r="R51" s="8">
        <v>61300</v>
      </c>
      <c r="S51" s="8">
        <v>62000</v>
      </c>
      <c r="T51" s="8">
        <v>61600</v>
      </c>
      <c r="U51" s="8">
        <v>62700</v>
      </c>
      <c r="V51" s="82">
        <v>2200</v>
      </c>
      <c r="W51" s="9">
        <v>3.6363636363636362E-2</v>
      </c>
      <c r="X51" s="61">
        <v>1100</v>
      </c>
      <c r="Y51" s="20">
        <v>1.7857142857142856E-2</v>
      </c>
    </row>
    <row r="52" spans="2:25" s="4" customFormat="1" ht="12" x14ac:dyDescent="0.2">
      <c r="B52" s="7" t="s">
        <v>47</v>
      </c>
      <c r="C52" s="8">
        <v>79200</v>
      </c>
      <c r="D52" s="8">
        <v>79000</v>
      </c>
      <c r="E52" s="8">
        <v>79200</v>
      </c>
      <c r="F52" s="8">
        <v>78800</v>
      </c>
      <c r="G52" s="8">
        <v>78900</v>
      </c>
      <c r="H52" s="8">
        <v>79500</v>
      </c>
      <c r="I52" s="8">
        <v>80100</v>
      </c>
      <c r="J52" s="8">
        <v>80500</v>
      </c>
      <c r="K52" s="8">
        <v>81100</v>
      </c>
      <c r="L52" s="8">
        <v>81200</v>
      </c>
      <c r="M52" s="8">
        <v>81200</v>
      </c>
      <c r="N52" s="8">
        <v>77900</v>
      </c>
      <c r="O52" s="8">
        <v>78500</v>
      </c>
      <c r="P52" s="8">
        <v>78200</v>
      </c>
      <c r="Q52" s="8">
        <v>77800</v>
      </c>
      <c r="R52" s="8">
        <v>77500</v>
      </c>
      <c r="S52" s="8">
        <v>77400</v>
      </c>
      <c r="T52" s="8">
        <v>78000</v>
      </c>
      <c r="U52" s="8">
        <v>78400</v>
      </c>
      <c r="V52" s="82">
        <v>-2700</v>
      </c>
      <c r="W52" s="9">
        <v>-3.3292231812577067E-2</v>
      </c>
      <c r="X52" s="61">
        <v>400</v>
      </c>
      <c r="Y52" s="20">
        <v>5.1282051282051282E-3</v>
      </c>
    </row>
    <row r="53" spans="2:25" s="26" customFormat="1" ht="12.75" x14ac:dyDescent="0.25">
      <c r="B53" s="35" t="s">
        <v>82</v>
      </c>
      <c r="C53" s="36">
        <v>1648200</v>
      </c>
      <c r="D53" s="36">
        <v>1651700</v>
      </c>
      <c r="E53" s="36">
        <v>1657500</v>
      </c>
      <c r="F53" s="36">
        <v>1652300</v>
      </c>
      <c r="G53" s="36">
        <v>1655500</v>
      </c>
      <c r="H53" s="36">
        <v>1660500</v>
      </c>
      <c r="I53" s="36">
        <v>1662300</v>
      </c>
      <c r="J53" s="36">
        <v>1648600</v>
      </c>
      <c r="K53" s="36">
        <v>1641100</v>
      </c>
      <c r="L53" s="36">
        <v>1624300</v>
      </c>
      <c r="M53" s="36">
        <v>1617200</v>
      </c>
      <c r="N53" s="36">
        <v>1606900</v>
      </c>
      <c r="O53" s="36">
        <v>1608100</v>
      </c>
      <c r="P53" s="36">
        <v>1601600</v>
      </c>
      <c r="Q53" s="36">
        <v>1601000</v>
      </c>
      <c r="R53" s="36">
        <v>1598400</v>
      </c>
      <c r="S53" s="36">
        <v>1597600</v>
      </c>
      <c r="T53" s="36">
        <v>1600900</v>
      </c>
      <c r="U53" s="36">
        <v>1614400</v>
      </c>
      <c r="V53" s="83">
        <v>-26700</v>
      </c>
      <c r="W53" s="37">
        <v>-1.6269575284869903E-2</v>
      </c>
      <c r="X53" s="64">
        <v>13500</v>
      </c>
      <c r="Y53" s="65">
        <v>8.4327565744268841E-3</v>
      </c>
    </row>
    <row r="54" spans="2:25" s="4" customFormat="1" ht="12" x14ac:dyDescent="0.2">
      <c r="B54" s="38" t="s">
        <v>54</v>
      </c>
      <c r="C54" s="38"/>
      <c r="D54" s="58">
        <v>3500</v>
      </c>
      <c r="E54" s="58">
        <v>5800</v>
      </c>
      <c r="F54" s="58">
        <v>-5200</v>
      </c>
      <c r="G54" s="58">
        <v>3200</v>
      </c>
      <c r="H54" s="58">
        <v>5000</v>
      </c>
      <c r="I54" s="58">
        <v>1800</v>
      </c>
      <c r="J54" s="58">
        <v>-13700</v>
      </c>
      <c r="K54" s="84"/>
      <c r="L54" s="84">
        <v>-16800</v>
      </c>
      <c r="M54" s="84">
        <v>-7100</v>
      </c>
      <c r="N54" s="84">
        <v>-10300</v>
      </c>
      <c r="O54" s="84">
        <v>1200</v>
      </c>
      <c r="P54" s="84">
        <v>-6500</v>
      </c>
      <c r="Q54" s="84">
        <v>-600</v>
      </c>
      <c r="R54" s="84">
        <v>-2600</v>
      </c>
      <c r="S54" s="84">
        <v>-800</v>
      </c>
      <c r="T54" s="84">
        <v>3300</v>
      </c>
      <c r="U54" s="84">
        <v>13500</v>
      </c>
      <c r="V54" s="84"/>
      <c r="W54" s="38"/>
      <c r="X54" s="58"/>
      <c r="Y54" s="62"/>
    </row>
    <row r="55" spans="2:25" s="4" customFormat="1" ht="12" x14ac:dyDescent="0.2">
      <c r="B55" s="34" t="s">
        <v>49</v>
      </c>
      <c r="C55" s="34"/>
      <c r="D55" s="59">
        <v>2.123528697973547E-3</v>
      </c>
      <c r="E55" s="59">
        <v>3.5115335714718168E-3</v>
      </c>
      <c r="F55" s="59">
        <v>-3.1372549019607842E-3</v>
      </c>
      <c r="G55" s="59">
        <v>1.9366943049083096E-3</v>
      </c>
      <c r="H55" s="59">
        <v>3.0202355783751134E-3</v>
      </c>
      <c r="I55" s="59">
        <v>1.0840108401084011E-3</v>
      </c>
      <c r="J55" s="59">
        <v>-8.2415929735908076E-3</v>
      </c>
      <c r="K55" s="59"/>
      <c r="L55" s="59">
        <v>-1.0237036134300164E-2</v>
      </c>
      <c r="M55" s="59">
        <v>-4.3711137105214553E-3</v>
      </c>
      <c r="N55" s="59">
        <v>-6.3690328963640864E-3</v>
      </c>
      <c r="O55" s="59">
        <v>7.4677951334868381E-4</v>
      </c>
      <c r="P55" s="59">
        <v>-4.0420371867421184E-3</v>
      </c>
      <c r="Q55" s="59">
        <v>-3.7462537462537463E-4</v>
      </c>
      <c r="R55" s="59">
        <v>-1.6239850093691442E-3</v>
      </c>
      <c r="S55" s="59">
        <v>-5.005005005005005E-4</v>
      </c>
      <c r="T55" s="59">
        <v>2.0655983975963947E-3</v>
      </c>
      <c r="U55" s="59">
        <v>8.4327565744268841E-3</v>
      </c>
      <c r="V55" s="34"/>
      <c r="W55" s="34"/>
      <c r="X55" s="63"/>
      <c r="Y55" s="51"/>
    </row>
    <row r="56" spans="2:25" s="4" customFormat="1" ht="12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2:25" s="4" customFormat="1" ht="12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2:25" s="4" customFormat="1" ht="12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2:25" s="4" customFormat="1" ht="12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2:25" s="4" customFormat="1" ht="12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2:25" s="4" customFormat="1" ht="12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2:25" s="4" customFormat="1" ht="12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2:25" s="4" customFormat="1" ht="12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25" s="4" customFormat="1" ht="12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2:23" s="4" customFormat="1" ht="12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2:23" s="4" customFormat="1" ht="12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2:23" s="4" customFormat="1" ht="12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2:23" s="4" customFormat="1" ht="12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2:23" s="4" customFormat="1" ht="12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2:23" s="4" customFormat="1" ht="12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2:23" s="4" customFormat="1" ht="12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</sheetData>
  <mergeCells count="2"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194D-ED9C-4D60-AEE7-48502F1D3D52}">
  <sheetPr>
    <tabColor theme="5"/>
  </sheetPr>
  <dimension ref="B1:Z57"/>
  <sheetViews>
    <sheetView showGridLines="0" showRowColHeaders="0" zoomScaleNormal="100" workbookViewId="0">
      <selection activeCell="P46" sqref="P46"/>
    </sheetView>
  </sheetViews>
  <sheetFormatPr baseColWidth="10" defaultRowHeight="15" x14ac:dyDescent="0.25"/>
  <cols>
    <col min="1" max="1" width="1.5703125" customWidth="1"/>
    <col min="2" max="2" width="12.140625" style="6" customWidth="1"/>
    <col min="3" max="10" width="5.85546875" style="7" hidden="1" customWidth="1"/>
    <col min="11" max="21" width="5.85546875" style="7" customWidth="1"/>
    <col min="22" max="25" width="6.140625" style="7" customWidth="1"/>
    <col min="26" max="26" width="10.7109375" style="6"/>
  </cols>
  <sheetData>
    <row r="1" spans="2:26" ht="9" customHeight="1" x14ac:dyDescent="0.25"/>
    <row r="2" spans="2:26" ht="24.75" customHeight="1" x14ac:dyDescent="0.25">
      <c r="B2" s="21" t="s">
        <v>81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2:26" ht="16.149999999999999" customHeight="1" x14ac:dyDescent="0.25">
      <c r="B3" s="41" t="s">
        <v>59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6" s="18" customFormat="1" ht="27.95" customHeight="1" x14ac:dyDescent="0.25">
      <c r="B4" s="16" t="s">
        <v>50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86" t="s">
        <v>51</v>
      </c>
      <c r="W4" s="87"/>
      <c r="X4" s="86" t="s">
        <v>55</v>
      </c>
      <c r="Y4" s="87"/>
    </row>
    <row r="5" spans="2:26" s="17" customFormat="1" ht="20.25" customHeight="1" x14ac:dyDescent="0.25">
      <c r="B5" s="53" t="s">
        <v>71</v>
      </c>
      <c r="C5" s="25">
        <v>2000</v>
      </c>
      <c r="D5" s="25">
        <v>2001</v>
      </c>
      <c r="E5" s="25">
        <v>2002</v>
      </c>
      <c r="F5" s="25">
        <v>2003</v>
      </c>
      <c r="G5" s="25">
        <v>2004</v>
      </c>
      <c r="H5" s="25">
        <v>2005</v>
      </c>
      <c r="I5" s="25">
        <v>2006</v>
      </c>
      <c r="J5" s="25">
        <v>2007</v>
      </c>
      <c r="K5" s="25">
        <v>2008</v>
      </c>
      <c r="L5" s="25">
        <v>2009</v>
      </c>
      <c r="M5" s="25">
        <v>2010</v>
      </c>
      <c r="N5" s="25">
        <v>2011</v>
      </c>
      <c r="O5" s="25">
        <v>2012</v>
      </c>
      <c r="P5" s="25">
        <v>2013</v>
      </c>
      <c r="Q5" s="25">
        <v>2014</v>
      </c>
      <c r="R5" s="25">
        <v>2015</v>
      </c>
      <c r="S5" s="25">
        <v>2016</v>
      </c>
      <c r="T5" s="25">
        <v>2017</v>
      </c>
      <c r="U5" s="25">
        <v>2018</v>
      </c>
      <c r="V5" s="25" t="s">
        <v>56</v>
      </c>
      <c r="W5" s="25" t="s">
        <v>52</v>
      </c>
      <c r="X5" s="25" t="s">
        <v>56</v>
      </c>
      <c r="Y5" s="25" t="s">
        <v>52</v>
      </c>
    </row>
    <row r="6" spans="2:26" s="4" customFormat="1" ht="12" x14ac:dyDescent="0.2">
      <c r="B6" s="7" t="s">
        <v>1</v>
      </c>
      <c r="C6" s="19">
        <v>323</v>
      </c>
      <c r="D6" s="19">
        <v>314</v>
      </c>
      <c r="E6" s="19">
        <v>301</v>
      </c>
      <c r="F6" s="19">
        <v>293</v>
      </c>
      <c r="G6" s="19">
        <v>279</v>
      </c>
      <c r="H6" s="19">
        <v>277</v>
      </c>
      <c r="I6" s="19">
        <v>267</v>
      </c>
      <c r="J6" s="19">
        <v>258</v>
      </c>
      <c r="K6" s="19">
        <v>245</v>
      </c>
      <c r="L6" s="19">
        <v>242</v>
      </c>
      <c r="M6" s="19">
        <v>235</v>
      </c>
      <c r="N6" s="19">
        <v>233</v>
      </c>
      <c r="O6" s="19">
        <v>228</v>
      </c>
      <c r="P6" s="19">
        <v>221</v>
      </c>
      <c r="Q6" s="19">
        <v>218</v>
      </c>
      <c r="R6" s="19">
        <v>218</v>
      </c>
      <c r="S6" s="19">
        <v>215</v>
      </c>
      <c r="T6" s="7">
        <v>209</v>
      </c>
      <c r="U6" s="7">
        <v>206</v>
      </c>
      <c r="V6" s="7">
        <v>-36</v>
      </c>
      <c r="W6" s="9">
        <v>-0.14693877551020409</v>
      </c>
      <c r="X6" s="7">
        <v>-3</v>
      </c>
      <c r="Y6" s="9">
        <v>-1.4354066985645933E-2</v>
      </c>
      <c r="Z6" s="7"/>
    </row>
    <row r="7" spans="2:26" s="4" customFormat="1" ht="12" x14ac:dyDescent="0.2">
      <c r="B7" s="7" t="s">
        <v>2</v>
      </c>
      <c r="C7" s="19">
        <v>739</v>
      </c>
      <c r="D7" s="19">
        <v>724</v>
      </c>
      <c r="E7" s="19">
        <v>674</v>
      </c>
      <c r="F7" s="19">
        <v>651</v>
      </c>
      <c r="G7" s="19">
        <v>624</v>
      </c>
      <c r="H7" s="19">
        <v>620</v>
      </c>
      <c r="I7" s="19">
        <v>587</v>
      </c>
      <c r="J7" s="19">
        <v>581</v>
      </c>
      <c r="K7" s="19">
        <v>565</v>
      </c>
      <c r="L7" s="19">
        <v>552</v>
      </c>
      <c r="M7" s="19">
        <v>548</v>
      </c>
      <c r="N7" s="19">
        <v>545</v>
      </c>
      <c r="O7" s="19">
        <v>541</v>
      </c>
      <c r="P7" s="19">
        <v>531</v>
      </c>
      <c r="Q7" s="19">
        <v>516</v>
      </c>
      <c r="R7" s="19">
        <v>500</v>
      </c>
      <c r="S7" s="19">
        <v>490</v>
      </c>
      <c r="T7" s="7">
        <v>474</v>
      </c>
      <c r="U7" s="7">
        <v>472</v>
      </c>
      <c r="V7" s="7">
        <v>-91</v>
      </c>
      <c r="W7" s="9">
        <v>-0.16106194690265488</v>
      </c>
      <c r="X7" s="7">
        <v>-2</v>
      </c>
      <c r="Y7" s="9">
        <v>-4.2194092827004216E-3</v>
      </c>
      <c r="Z7" s="7"/>
    </row>
    <row r="8" spans="2:26" s="4" customFormat="1" ht="12" x14ac:dyDescent="0.2">
      <c r="B8" s="7" t="s">
        <v>3</v>
      </c>
      <c r="C8" s="19">
        <v>130</v>
      </c>
      <c r="D8" s="19">
        <v>123</v>
      </c>
      <c r="E8" s="19">
        <v>115</v>
      </c>
      <c r="F8" s="19">
        <v>104</v>
      </c>
      <c r="G8" s="19">
        <v>100</v>
      </c>
      <c r="H8" s="19">
        <v>96</v>
      </c>
      <c r="I8" s="19">
        <v>91</v>
      </c>
      <c r="J8" s="19">
        <v>92</v>
      </c>
      <c r="K8" s="19">
        <v>84</v>
      </c>
      <c r="L8" s="19">
        <v>81</v>
      </c>
      <c r="M8" s="19">
        <v>77</v>
      </c>
      <c r="N8" s="19">
        <v>71</v>
      </c>
      <c r="O8" s="19">
        <v>71</v>
      </c>
      <c r="P8" s="19">
        <v>72</v>
      </c>
      <c r="Q8" s="19">
        <v>69</v>
      </c>
      <c r="R8" s="19">
        <v>64</v>
      </c>
      <c r="S8" s="19">
        <v>63</v>
      </c>
      <c r="T8" s="7">
        <v>58</v>
      </c>
      <c r="U8" s="7">
        <v>57</v>
      </c>
      <c r="V8" s="7">
        <v>-26</v>
      </c>
      <c r="W8" s="9">
        <v>-0.30952380952380953</v>
      </c>
      <c r="X8" s="7">
        <v>-1</v>
      </c>
      <c r="Y8" s="9">
        <v>-1.7241379310344827E-2</v>
      </c>
      <c r="Z8" s="7"/>
    </row>
    <row r="9" spans="2:26" s="4" customFormat="1" ht="12" x14ac:dyDescent="0.2">
      <c r="B9" s="7" t="s">
        <v>4</v>
      </c>
      <c r="C9" s="19">
        <v>151</v>
      </c>
      <c r="D9" s="19">
        <v>148</v>
      </c>
      <c r="E9" s="19">
        <v>137</v>
      </c>
      <c r="F9" s="19">
        <v>123</v>
      </c>
      <c r="G9" s="19">
        <v>113</v>
      </c>
      <c r="H9" s="19">
        <v>108</v>
      </c>
      <c r="I9" s="19">
        <v>108</v>
      </c>
      <c r="J9" s="19">
        <v>102</v>
      </c>
      <c r="K9" s="19">
        <v>99</v>
      </c>
      <c r="L9" s="19">
        <v>100</v>
      </c>
      <c r="M9" s="19">
        <v>97</v>
      </c>
      <c r="N9" s="19">
        <v>96</v>
      </c>
      <c r="O9" s="19">
        <v>96</v>
      </c>
      <c r="P9" s="19">
        <v>96</v>
      </c>
      <c r="Q9" s="19">
        <v>95</v>
      </c>
      <c r="R9" s="19">
        <v>96</v>
      </c>
      <c r="S9" s="19">
        <v>96</v>
      </c>
      <c r="T9" s="7">
        <v>94</v>
      </c>
      <c r="U9" s="7">
        <v>93</v>
      </c>
      <c r="V9" s="7">
        <v>-5</v>
      </c>
      <c r="W9" s="9">
        <v>-5.0505050505050504E-2</v>
      </c>
      <c r="X9" s="7">
        <v>-1</v>
      </c>
      <c r="Y9" s="9">
        <v>-1.0638297872340425E-2</v>
      </c>
      <c r="Z9" s="7"/>
    </row>
    <row r="10" spans="2:26" s="4" customFormat="1" ht="12" x14ac:dyDescent="0.2">
      <c r="B10" s="7" t="s">
        <v>5</v>
      </c>
      <c r="C10" s="19">
        <v>91</v>
      </c>
      <c r="D10" s="19">
        <v>86</v>
      </c>
      <c r="E10" s="19">
        <v>82</v>
      </c>
      <c r="F10" s="19">
        <v>75</v>
      </c>
      <c r="G10" s="19">
        <v>75</v>
      </c>
      <c r="H10" s="19">
        <v>68</v>
      </c>
      <c r="I10" s="19">
        <v>65</v>
      </c>
      <c r="J10" s="19">
        <v>61</v>
      </c>
      <c r="K10" s="19">
        <v>62</v>
      </c>
      <c r="L10" s="19">
        <v>61</v>
      </c>
      <c r="M10" s="19">
        <v>59</v>
      </c>
      <c r="N10" s="19">
        <v>56</v>
      </c>
      <c r="O10" s="19">
        <v>57</v>
      </c>
      <c r="P10" s="19">
        <v>56</v>
      </c>
      <c r="Q10" s="19">
        <v>56</v>
      </c>
      <c r="R10" s="19">
        <v>53</v>
      </c>
      <c r="S10" s="19">
        <v>53</v>
      </c>
      <c r="T10" s="7">
        <v>50</v>
      </c>
      <c r="U10" s="7">
        <v>47</v>
      </c>
      <c r="V10" s="7">
        <v>-12</v>
      </c>
      <c r="W10" s="9">
        <v>-0.19354838709677419</v>
      </c>
      <c r="X10" s="7">
        <v>-3</v>
      </c>
      <c r="Y10" s="9">
        <v>-0.06</v>
      </c>
      <c r="Z10" s="7"/>
    </row>
    <row r="11" spans="2:26" s="4" customFormat="1" ht="12" x14ac:dyDescent="0.2">
      <c r="B11" s="7" t="s">
        <v>6</v>
      </c>
      <c r="C11" s="19">
        <v>97</v>
      </c>
      <c r="D11" s="19">
        <v>91</v>
      </c>
      <c r="E11" s="19">
        <v>90</v>
      </c>
      <c r="F11" s="19">
        <v>79</v>
      </c>
      <c r="G11" s="19">
        <v>73</v>
      </c>
      <c r="H11" s="19">
        <v>73</v>
      </c>
      <c r="I11" s="19">
        <v>67</v>
      </c>
      <c r="J11" s="19">
        <v>66</v>
      </c>
      <c r="K11" s="19">
        <v>64</v>
      </c>
      <c r="L11" s="19">
        <v>59</v>
      </c>
      <c r="M11" s="19">
        <v>59</v>
      </c>
      <c r="N11" s="19">
        <v>56</v>
      </c>
      <c r="O11" s="19">
        <v>61</v>
      </c>
      <c r="P11" s="19">
        <v>61</v>
      </c>
      <c r="Q11" s="19">
        <v>63</v>
      </c>
      <c r="R11" s="19">
        <v>61</v>
      </c>
      <c r="S11" s="19">
        <v>59</v>
      </c>
      <c r="T11" s="7">
        <v>56</v>
      </c>
      <c r="U11" s="7">
        <v>55</v>
      </c>
      <c r="V11" s="7">
        <v>-8</v>
      </c>
      <c r="W11" s="9">
        <v>-0.125</v>
      </c>
      <c r="X11" s="7">
        <v>-1</v>
      </c>
      <c r="Y11" s="9">
        <v>-1.7857142857142856E-2</v>
      </c>
      <c r="Z11" s="7"/>
    </row>
    <row r="12" spans="2:26" s="4" customFormat="1" ht="12" x14ac:dyDescent="0.2">
      <c r="B12" s="7" t="s">
        <v>7</v>
      </c>
      <c r="C12" s="19">
        <v>61</v>
      </c>
      <c r="D12" s="19">
        <v>63</v>
      </c>
      <c r="E12" s="19">
        <v>59</v>
      </c>
      <c r="F12" s="19">
        <v>42</v>
      </c>
      <c r="G12" s="19">
        <v>45</v>
      </c>
      <c r="H12" s="19">
        <v>42</v>
      </c>
      <c r="I12" s="19">
        <v>44</v>
      </c>
      <c r="J12" s="19">
        <v>43</v>
      </c>
      <c r="K12" s="19">
        <v>43</v>
      </c>
      <c r="L12" s="19">
        <v>45</v>
      </c>
      <c r="M12" s="19">
        <v>47</v>
      </c>
      <c r="N12" s="19">
        <v>48</v>
      </c>
      <c r="O12" s="19">
        <v>48</v>
      </c>
      <c r="P12" s="19">
        <v>45</v>
      </c>
      <c r="Q12" s="19">
        <v>46</v>
      </c>
      <c r="R12" s="19">
        <v>48</v>
      </c>
      <c r="S12" s="19">
        <v>48</v>
      </c>
      <c r="T12" s="7">
        <v>47</v>
      </c>
      <c r="U12" s="7">
        <v>46</v>
      </c>
      <c r="V12" s="7">
        <v>4</v>
      </c>
      <c r="W12" s="9">
        <v>9.3023255813953487E-2</v>
      </c>
      <c r="X12" s="7">
        <v>-1</v>
      </c>
      <c r="Y12" s="9">
        <v>-2.1276595744680851E-2</v>
      </c>
      <c r="Z12" s="7"/>
    </row>
    <row r="13" spans="2:26" s="4" customFormat="1" ht="12" x14ac:dyDescent="0.2">
      <c r="B13" s="7" t="s">
        <v>8</v>
      </c>
      <c r="C13" s="19">
        <v>185</v>
      </c>
      <c r="D13" s="19">
        <v>177</v>
      </c>
      <c r="E13" s="19">
        <v>168</v>
      </c>
      <c r="F13" s="19">
        <v>164</v>
      </c>
      <c r="G13" s="19">
        <v>162</v>
      </c>
      <c r="H13" s="19">
        <v>159</v>
      </c>
      <c r="I13" s="19">
        <v>158</v>
      </c>
      <c r="J13" s="19">
        <v>154</v>
      </c>
      <c r="K13" s="19">
        <v>148</v>
      </c>
      <c r="L13" s="19">
        <v>140</v>
      </c>
      <c r="M13" s="19">
        <v>136</v>
      </c>
      <c r="N13" s="19">
        <v>134</v>
      </c>
      <c r="O13" s="19">
        <v>134</v>
      </c>
      <c r="P13" s="19">
        <v>129</v>
      </c>
      <c r="Q13" s="19">
        <v>126</v>
      </c>
      <c r="R13" s="19">
        <v>122</v>
      </c>
      <c r="S13" s="19">
        <v>119</v>
      </c>
      <c r="T13" s="7">
        <v>114</v>
      </c>
      <c r="U13" s="7">
        <v>112</v>
      </c>
      <c r="V13" s="7">
        <v>-34</v>
      </c>
      <c r="W13" s="9">
        <v>-0.22972972972972974</v>
      </c>
      <c r="X13" s="7">
        <v>-2</v>
      </c>
      <c r="Y13" s="9">
        <v>-1.7543859649122806E-2</v>
      </c>
      <c r="Z13" s="7"/>
    </row>
    <row r="14" spans="2:26" s="4" customFormat="1" ht="12" x14ac:dyDescent="0.2">
      <c r="B14" s="7" t="s">
        <v>9</v>
      </c>
      <c r="C14" s="19">
        <v>140</v>
      </c>
      <c r="D14" s="19">
        <v>134</v>
      </c>
      <c r="E14" s="19">
        <v>110</v>
      </c>
      <c r="F14" s="19">
        <v>102</v>
      </c>
      <c r="G14" s="19">
        <v>98</v>
      </c>
      <c r="H14" s="19">
        <v>96</v>
      </c>
      <c r="I14" s="19">
        <v>93</v>
      </c>
      <c r="J14" s="19">
        <v>89</v>
      </c>
      <c r="K14" s="19">
        <v>83</v>
      </c>
      <c r="L14" s="19">
        <v>80</v>
      </c>
      <c r="M14" s="19">
        <v>77</v>
      </c>
      <c r="N14" s="19">
        <v>79</v>
      </c>
      <c r="O14" s="19">
        <v>76</v>
      </c>
      <c r="P14" s="19">
        <v>73</v>
      </c>
      <c r="Q14" s="19">
        <v>70</v>
      </c>
      <c r="R14" s="19">
        <v>69</v>
      </c>
      <c r="S14" s="19">
        <v>65</v>
      </c>
      <c r="T14" s="7">
        <v>64</v>
      </c>
      <c r="U14" s="7">
        <v>63</v>
      </c>
      <c r="V14" s="7">
        <v>-19</v>
      </c>
      <c r="W14" s="9">
        <v>-0.2289156626506024</v>
      </c>
      <c r="X14" s="7">
        <v>-1</v>
      </c>
      <c r="Y14" s="9">
        <v>-1.5625E-2</v>
      </c>
      <c r="Z14" s="7"/>
    </row>
    <row r="15" spans="2:26" s="4" customFormat="1" ht="12" x14ac:dyDescent="0.2">
      <c r="B15" s="7" t="s">
        <v>10</v>
      </c>
      <c r="C15" s="19">
        <v>200</v>
      </c>
      <c r="D15" s="19">
        <v>193</v>
      </c>
      <c r="E15" s="19">
        <v>171</v>
      </c>
      <c r="F15" s="19">
        <v>164</v>
      </c>
      <c r="G15" s="19">
        <v>155</v>
      </c>
      <c r="H15" s="19">
        <v>151</v>
      </c>
      <c r="I15" s="19">
        <v>140</v>
      </c>
      <c r="J15" s="19">
        <v>134</v>
      </c>
      <c r="K15" s="19">
        <v>131</v>
      </c>
      <c r="L15" s="19">
        <v>128</v>
      </c>
      <c r="M15" s="19">
        <v>129</v>
      </c>
      <c r="N15" s="19">
        <v>124</v>
      </c>
      <c r="O15" s="19">
        <v>119</v>
      </c>
      <c r="P15" s="19">
        <v>116</v>
      </c>
      <c r="Q15" s="19">
        <v>111</v>
      </c>
      <c r="R15" s="19">
        <v>114</v>
      </c>
      <c r="S15" s="19">
        <v>115</v>
      </c>
      <c r="T15" s="7">
        <v>110</v>
      </c>
      <c r="U15" s="7">
        <v>107</v>
      </c>
      <c r="V15" s="7">
        <v>-21</v>
      </c>
      <c r="W15" s="9">
        <v>-0.16030534351145037</v>
      </c>
      <c r="X15" s="7">
        <v>-3</v>
      </c>
      <c r="Y15" s="9">
        <v>-2.7272727272727271E-2</v>
      </c>
      <c r="Z15" s="7"/>
    </row>
    <row r="16" spans="2:26" s="4" customFormat="1" ht="12" x14ac:dyDescent="0.2">
      <c r="B16" s="7" t="s">
        <v>11</v>
      </c>
      <c r="C16" s="19">
        <v>196</v>
      </c>
      <c r="D16" s="19">
        <v>190</v>
      </c>
      <c r="E16" s="19">
        <v>168</v>
      </c>
      <c r="F16" s="19">
        <v>160</v>
      </c>
      <c r="G16" s="19">
        <v>152</v>
      </c>
      <c r="H16" s="19">
        <v>139</v>
      </c>
      <c r="I16" s="19">
        <v>139</v>
      </c>
      <c r="J16" s="19">
        <v>140</v>
      </c>
      <c r="K16" s="19">
        <v>140</v>
      </c>
      <c r="L16" s="19">
        <v>134</v>
      </c>
      <c r="M16" s="19">
        <v>121</v>
      </c>
      <c r="N16" s="19">
        <v>116</v>
      </c>
      <c r="O16" s="19">
        <v>111</v>
      </c>
      <c r="P16" s="19">
        <v>105</v>
      </c>
      <c r="Q16" s="19">
        <v>98</v>
      </c>
      <c r="R16" s="19">
        <v>97</v>
      </c>
      <c r="S16" s="19">
        <v>98</v>
      </c>
      <c r="T16" s="7">
        <v>93</v>
      </c>
      <c r="U16" s="7">
        <v>82</v>
      </c>
      <c r="V16" s="7">
        <v>-47</v>
      </c>
      <c r="W16" s="9">
        <v>-0.33571428571428569</v>
      </c>
      <c r="X16" s="7">
        <v>-11</v>
      </c>
      <c r="Y16" s="9">
        <v>-0.11827956989247312</v>
      </c>
      <c r="Z16" s="7"/>
    </row>
    <row r="17" spans="2:26" s="4" customFormat="1" ht="12" x14ac:dyDescent="0.2">
      <c r="B17" s="7" t="s">
        <v>12</v>
      </c>
      <c r="C17" s="19">
        <v>80</v>
      </c>
      <c r="D17" s="19">
        <v>72</v>
      </c>
      <c r="E17" s="19">
        <v>68</v>
      </c>
      <c r="F17" s="19">
        <v>57</v>
      </c>
      <c r="G17" s="19">
        <v>54</v>
      </c>
      <c r="H17" s="19">
        <v>50</v>
      </c>
      <c r="I17" s="19">
        <v>52</v>
      </c>
      <c r="J17" s="19">
        <v>50</v>
      </c>
      <c r="K17" s="19">
        <v>51</v>
      </c>
      <c r="L17" s="19">
        <v>46</v>
      </c>
      <c r="M17" s="19">
        <v>47</v>
      </c>
      <c r="N17" s="19">
        <v>42</v>
      </c>
      <c r="O17" s="19">
        <v>43</v>
      </c>
      <c r="P17" s="19">
        <v>42</v>
      </c>
      <c r="Q17" s="19">
        <v>45</v>
      </c>
      <c r="R17" s="19">
        <v>42</v>
      </c>
      <c r="S17" s="19">
        <v>41</v>
      </c>
      <c r="T17" s="7">
        <v>35</v>
      </c>
      <c r="U17" s="7">
        <v>34</v>
      </c>
      <c r="V17" s="7">
        <v>-16</v>
      </c>
      <c r="W17" s="9">
        <v>-0.31372549019607843</v>
      </c>
      <c r="X17" s="7">
        <v>-1</v>
      </c>
      <c r="Y17" s="9">
        <v>-2.8571428571428571E-2</v>
      </c>
      <c r="Z17" s="7"/>
    </row>
    <row r="18" spans="2:26" s="4" customFormat="1" ht="12" x14ac:dyDescent="0.2">
      <c r="B18" s="7" t="s">
        <v>13</v>
      </c>
      <c r="C18" s="19">
        <v>55</v>
      </c>
      <c r="D18" s="19">
        <v>51</v>
      </c>
      <c r="E18" s="19">
        <v>49</v>
      </c>
      <c r="F18" s="19">
        <v>44</v>
      </c>
      <c r="G18" s="19">
        <v>43</v>
      </c>
      <c r="H18" s="19">
        <v>43</v>
      </c>
      <c r="I18" s="19">
        <v>37</v>
      </c>
      <c r="J18" s="19">
        <v>36</v>
      </c>
      <c r="K18" s="19">
        <v>35</v>
      </c>
      <c r="L18" s="19">
        <v>34</v>
      </c>
      <c r="M18" s="19">
        <v>33</v>
      </c>
      <c r="N18" s="19">
        <v>30</v>
      </c>
      <c r="O18" s="19">
        <v>28</v>
      </c>
      <c r="P18" s="19">
        <v>28</v>
      </c>
      <c r="Q18" s="19">
        <v>28</v>
      </c>
      <c r="R18" s="19">
        <v>26</v>
      </c>
      <c r="S18" s="19">
        <v>27</v>
      </c>
      <c r="T18" s="7">
        <v>27</v>
      </c>
      <c r="U18" s="7">
        <v>27</v>
      </c>
      <c r="V18" s="7">
        <v>-8</v>
      </c>
      <c r="W18" s="9">
        <v>-0.22857142857142856</v>
      </c>
      <c r="X18" s="7">
        <v>0</v>
      </c>
      <c r="Y18" s="9">
        <v>0</v>
      </c>
      <c r="Z18" s="7"/>
    </row>
    <row r="19" spans="2:26" s="4" customFormat="1" ht="12" x14ac:dyDescent="0.2">
      <c r="B19" s="7" t="s">
        <v>14</v>
      </c>
      <c r="C19" s="19">
        <v>350</v>
      </c>
      <c r="D19" s="19">
        <v>338</v>
      </c>
      <c r="E19" s="19">
        <v>308</v>
      </c>
      <c r="F19" s="19">
        <v>291</v>
      </c>
      <c r="G19" s="19">
        <v>277</v>
      </c>
      <c r="H19" s="19">
        <v>271</v>
      </c>
      <c r="I19" s="19">
        <v>270</v>
      </c>
      <c r="J19" s="19">
        <v>266</v>
      </c>
      <c r="K19" s="19">
        <v>259</v>
      </c>
      <c r="L19" s="19">
        <v>245</v>
      </c>
      <c r="M19" s="19">
        <v>240</v>
      </c>
      <c r="N19" s="19">
        <v>233</v>
      </c>
      <c r="O19" s="19">
        <v>230</v>
      </c>
      <c r="P19" s="19">
        <v>228</v>
      </c>
      <c r="Q19" s="19">
        <v>225</v>
      </c>
      <c r="R19" s="19">
        <v>220</v>
      </c>
      <c r="S19" s="19">
        <v>214</v>
      </c>
      <c r="T19" s="7">
        <v>204</v>
      </c>
      <c r="U19" s="7">
        <v>200</v>
      </c>
      <c r="V19" s="7">
        <v>-55</v>
      </c>
      <c r="W19" s="9">
        <v>-0.21235521235521235</v>
      </c>
      <c r="X19" s="7">
        <v>-4</v>
      </c>
      <c r="Y19" s="9">
        <v>-1.9607843137254902E-2</v>
      </c>
      <c r="Z19" s="7"/>
    </row>
    <row r="20" spans="2:26" s="4" customFormat="1" ht="12" x14ac:dyDescent="0.2">
      <c r="B20" s="7" t="s">
        <v>15</v>
      </c>
      <c r="C20" s="19">
        <v>200</v>
      </c>
      <c r="D20" s="19">
        <v>203</v>
      </c>
      <c r="E20" s="19">
        <v>196</v>
      </c>
      <c r="F20" s="19">
        <v>188</v>
      </c>
      <c r="G20" s="19">
        <v>181</v>
      </c>
      <c r="H20" s="19">
        <v>174</v>
      </c>
      <c r="I20" s="19">
        <v>174</v>
      </c>
      <c r="J20" s="19">
        <v>172</v>
      </c>
      <c r="K20" s="19">
        <v>168</v>
      </c>
      <c r="L20" s="19">
        <v>164</v>
      </c>
      <c r="M20" s="19">
        <v>158</v>
      </c>
      <c r="N20" s="19">
        <v>147</v>
      </c>
      <c r="O20" s="19">
        <v>146</v>
      </c>
      <c r="P20" s="19">
        <v>142</v>
      </c>
      <c r="Q20" s="19">
        <v>142</v>
      </c>
      <c r="R20" s="19">
        <v>138</v>
      </c>
      <c r="S20" s="19">
        <v>136</v>
      </c>
      <c r="T20" s="7">
        <v>132</v>
      </c>
      <c r="U20" s="7">
        <v>130</v>
      </c>
      <c r="V20" s="7">
        <v>-36</v>
      </c>
      <c r="W20" s="9">
        <v>-0.21428571428571427</v>
      </c>
      <c r="X20" s="7">
        <v>-2</v>
      </c>
      <c r="Y20" s="9">
        <v>-1.5151515151515152E-2</v>
      </c>
      <c r="Z20" s="7"/>
    </row>
    <row r="21" spans="2:26" s="4" customFormat="1" ht="12" x14ac:dyDescent="0.2">
      <c r="B21" s="7" t="s">
        <v>16</v>
      </c>
      <c r="C21" s="19">
        <v>148</v>
      </c>
      <c r="D21" s="19">
        <v>141</v>
      </c>
      <c r="E21" s="19">
        <v>132</v>
      </c>
      <c r="F21" s="19">
        <v>123</v>
      </c>
      <c r="G21" s="19">
        <v>121</v>
      </c>
      <c r="H21" s="19">
        <v>120</v>
      </c>
      <c r="I21" s="19">
        <v>117</v>
      </c>
      <c r="J21" s="19">
        <v>114</v>
      </c>
      <c r="K21" s="19">
        <v>113</v>
      </c>
      <c r="L21" s="19">
        <v>111</v>
      </c>
      <c r="M21" s="19">
        <v>108</v>
      </c>
      <c r="N21" s="19">
        <v>110</v>
      </c>
      <c r="O21" s="19">
        <v>108</v>
      </c>
      <c r="P21" s="19">
        <v>106</v>
      </c>
      <c r="Q21" s="19">
        <v>101</v>
      </c>
      <c r="R21" s="19">
        <v>98</v>
      </c>
      <c r="S21" s="19">
        <v>100</v>
      </c>
      <c r="T21" s="7">
        <v>94</v>
      </c>
      <c r="U21" s="7">
        <v>90</v>
      </c>
      <c r="V21" s="7">
        <v>-19</v>
      </c>
      <c r="W21" s="9">
        <v>-0.16814159292035399</v>
      </c>
      <c r="X21" s="7">
        <v>-4</v>
      </c>
      <c r="Y21" s="9">
        <v>-4.2553191489361701E-2</v>
      </c>
      <c r="Z21" s="7"/>
    </row>
    <row r="22" spans="2:26" s="4" customFormat="1" ht="12" x14ac:dyDescent="0.2">
      <c r="B22" s="7" t="s">
        <v>17</v>
      </c>
      <c r="C22" s="19">
        <v>255</v>
      </c>
      <c r="D22" s="19">
        <v>247</v>
      </c>
      <c r="E22" s="19">
        <v>238</v>
      </c>
      <c r="F22" s="19">
        <v>208</v>
      </c>
      <c r="G22" s="19">
        <v>203</v>
      </c>
      <c r="H22" s="19">
        <v>191</v>
      </c>
      <c r="I22" s="19">
        <v>182</v>
      </c>
      <c r="J22" s="19">
        <v>180</v>
      </c>
      <c r="K22" s="19">
        <v>176</v>
      </c>
      <c r="L22" s="19">
        <v>172</v>
      </c>
      <c r="M22" s="19">
        <v>169</v>
      </c>
      <c r="N22" s="19">
        <v>167</v>
      </c>
      <c r="O22" s="19">
        <v>166</v>
      </c>
      <c r="P22" s="19">
        <v>155</v>
      </c>
      <c r="Q22" s="19">
        <v>153</v>
      </c>
      <c r="R22" s="19">
        <v>146</v>
      </c>
      <c r="S22" s="19">
        <v>141</v>
      </c>
      <c r="T22" s="7">
        <v>134</v>
      </c>
      <c r="U22" s="7">
        <v>130</v>
      </c>
      <c r="V22" s="7">
        <v>-42</v>
      </c>
      <c r="W22" s="9">
        <v>-0.23863636363636365</v>
      </c>
      <c r="X22" s="7">
        <v>-4</v>
      </c>
      <c r="Y22" s="9">
        <v>-2.9850746268656716E-2</v>
      </c>
      <c r="Z22" s="7"/>
    </row>
    <row r="23" spans="2:26" s="4" customFormat="1" ht="12" x14ac:dyDescent="0.2">
      <c r="B23" s="7" t="s">
        <v>18</v>
      </c>
      <c r="C23" s="19">
        <v>135</v>
      </c>
      <c r="D23" s="19">
        <v>120</v>
      </c>
      <c r="E23" s="19">
        <v>109</v>
      </c>
      <c r="F23" s="19">
        <v>105</v>
      </c>
      <c r="G23" s="19">
        <v>95</v>
      </c>
      <c r="H23" s="19">
        <v>89</v>
      </c>
      <c r="I23" s="19">
        <v>89</v>
      </c>
      <c r="J23" s="19">
        <v>82</v>
      </c>
      <c r="K23" s="19">
        <v>87</v>
      </c>
      <c r="L23" s="19">
        <v>85</v>
      </c>
      <c r="M23" s="19">
        <v>86</v>
      </c>
      <c r="N23" s="19">
        <v>80</v>
      </c>
      <c r="O23" s="19">
        <v>82</v>
      </c>
      <c r="P23" s="19">
        <v>80</v>
      </c>
      <c r="Q23" s="19">
        <v>79</v>
      </c>
      <c r="R23" s="19">
        <v>74</v>
      </c>
      <c r="S23" s="19">
        <v>72</v>
      </c>
      <c r="T23" s="7">
        <v>70</v>
      </c>
      <c r="U23" s="7">
        <v>65</v>
      </c>
      <c r="V23" s="7">
        <v>-17</v>
      </c>
      <c r="W23" s="9">
        <v>-0.19540229885057472</v>
      </c>
      <c r="X23" s="7">
        <v>-5</v>
      </c>
      <c r="Y23" s="9">
        <v>-7.1428571428571425E-2</v>
      </c>
      <c r="Z23" s="7"/>
    </row>
    <row r="24" spans="2:26" s="4" customFormat="1" ht="12" x14ac:dyDescent="0.2">
      <c r="B24" s="7" t="s">
        <v>19</v>
      </c>
      <c r="C24" s="19">
        <v>142</v>
      </c>
      <c r="D24" s="19">
        <v>131</v>
      </c>
      <c r="E24" s="19">
        <v>118</v>
      </c>
      <c r="F24" s="19">
        <v>106</v>
      </c>
      <c r="G24" s="19">
        <v>98</v>
      </c>
      <c r="H24" s="19">
        <v>93</v>
      </c>
      <c r="I24" s="19">
        <v>92</v>
      </c>
      <c r="J24" s="19">
        <v>92</v>
      </c>
      <c r="K24" s="19">
        <v>87</v>
      </c>
      <c r="L24" s="19">
        <v>88</v>
      </c>
      <c r="M24" s="19">
        <v>90</v>
      </c>
      <c r="N24" s="19">
        <v>81</v>
      </c>
      <c r="O24" s="19">
        <v>73</v>
      </c>
      <c r="P24" s="19">
        <v>73</v>
      </c>
      <c r="Q24" s="19">
        <v>71</v>
      </c>
      <c r="R24" s="19">
        <v>72</v>
      </c>
      <c r="S24" s="19">
        <v>72</v>
      </c>
      <c r="T24" s="7">
        <v>70</v>
      </c>
      <c r="U24" s="7">
        <v>70</v>
      </c>
      <c r="V24" s="7">
        <v>-17</v>
      </c>
      <c r="W24" s="9">
        <v>-0.19540229885057472</v>
      </c>
      <c r="X24" s="7">
        <v>0</v>
      </c>
      <c r="Y24" s="9">
        <v>0</v>
      </c>
      <c r="Z24" s="7"/>
    </row>
    <row r="25" spans="2:26" s="4" customFormat="1" ht="12" x14ac:dyDescent="0.2">
      <c r="B25" s="7" t="s">
        <v>20</v>
      </c>
      <c r="C25" s="19">
        <v>381</v>
      </c>
      <c r="D25" s="19">
        <v>370</v>
      </c>
      <c r="E25" s="19">
        <v>361</v>
      </c>
      <c r="F25" s="19">
        <v>355</v>
      </c>
      <c r="G25" s="19">
        <v>346</v>
      </c>
      <c r="H25" s="19">
        <v>332</v>
      </c>
      <c r="I25" s="19">
        <v>329</v>
      </c>
      <c r="J25" s="19">
        <v>325</v>
      </c>
      <c r="K25" s="19">
        <v>313</v>
      </c>
      <c r="L25" s="19">
        <v>309</v>
      </c>
      <c r="M25" s="19">
        <v>300</v>
      </c>
      <c r="N25" s="19">
        <v>290</v>
      </c>
      <c r="O25" s="19">
        <v>288</v>
      </c>
      <c r="P25" s="19">
        <v>276</v>
      </c>
      <c r="Q25" s="19">
        <v>277</v>
      </c>
      <c r="R25" s="19">
        <v>272</v>
      </c>
      <c r="S25" s="19">
        <v>267</v>
      </c>
      <c r="T25" s="7">
        <v>257</v>
      </c>
      <c r="U25" s="7">
        <v>260</v>
      </c>
      <c r="V25" s="7">
        <v>-56</v>
      </c>
      <c r="W25" s="9">
        <v>-0.17891373801916932</v>
      </c>
      <c r="X25" s="7">
        <v>3</v>
      </c>
      <c r="Y25" s="9">
        <v>1.1673151750972763E-2</v>
      </c>
      <c r="Z25" s="7"/>
    </row>
    <row r="26" spans="2:26" s="4" customFormat="1" ht="12" x14ac:dyDescent="0.2">
      <c r="B26" s="7" t="s">
        <v>21</v>
      </c>
      <c r="C26" s="19">
        <v>370</v>
      </c>
      <c r="D26" s="19">
        <v>361</v>
      </c>
      <c r="E26" s="19">
        <v>331</v>
      </c>
      <c r="F26" s="19">
        <v>315</v>
      </c>
      <c r="G26" s="19">
        <v>315</v>
      </c>
      <c r="H26" s="19">
        <v>306</v>
      </c>
      <c r="I26" s="19">
        <v>299</v>
      </c>
      <c r="J26" s="19">
        <v>294</v>
      </c>
      <c r="K26" s="19">
        <v>293</v>
      </c>
      <c r="L26" s="19">
        <v>298</v>
      </c>
      <c r="M26" s="19">
        <v>292</v>
      </c>
      <c r="N26" s="19">
        <v>289</v>
      </c>
      <c r="O26" s="19">
        <v>278</v>
      </c>
      <c r="P26" s="19">
        <v>271</v>
      </c>
      <c r="Q26" s="19">
        <v>267</v>
      </c>
      <c r="R26" s="19">
        <v>266</v>
      </c>
      <c r="S26" s="19">
        <v>250</v>
      </c>
      <c r="T26" s="7">
        <v>240</v>
      </c>
      <c r="U26" s="7">
        <v>244</v>
      </c>
      <c r="V26" s="7">
        <v>-53</v>
      </c>
      <c r="W26" s="9">
        <v>-0.18088737201365188</v>
      </c>
      <c r="X26" s="7">
        <v>4</v>
      </c>
      <c r="Y26" s="9">
        <v>1.6666666666666666E-2</v>
      </c>
      <c r="Z26" s="7"/>
    </row>
    <row r="27" spans="2:26" s="4" customFormat="1" ht="12" x14ac:dyDescent="0.2">
      <c r="B27" s="7" t="s">
        <v>22</v>
      </c>
      <c r="C27" s="19">
        <v>199</v>
      </c>
      <c r="D27" s="19">
        <v>194</v>
      </c>
      <c r="E27" s="19">
        <v>185</v>
      </c>
      <c r="F27" s="19">
        <v>176</v>
      </c>
      <c r="G27" s="19">
        <v>168</v>
      </c>
      <c r="H27" s="19">
        <v>166</v>
      </c>
      <c r="I27" s="19">
        <v>167</v>
      </c>
      <c r="J27" s="19">
        <v>168</v>
      </c>
      <c r="K27" s="19">
        <v>156</v>
      </c>
      <c r="L27" s="19">
        <v>156</v>
      </c>
      <c r="M27" s="19">
        <v>152</v>
      </c>
      <c r="N27" s="19">
        <v>146</v>
      </c>
      <c r="O27" s="19">
        <v>146</v>
      </c>
      <c r="P27" s="19">
        <v>147</v>
      </c>
      <c r="Q27" s="19">
        <v>147</v>
      </c>
      <c r="R27" s="19">
        <v>142</v>
      </c>
      <c r="S27" s="19">
        <v>135</v>
      </c>
      <c r="T27" s="7">
        <v>125</v>
      </c>
      <c r="U27" s="7">
        <v>123</v>
      </c>
      <c r="V27" s="7">
        <v>-31</v>
      </c>
      <c r="W27" s="9">
        <v>-0.19871794871794871</v>
      </c>
      <c r="X27" s="7">
        <v>-2</v>
      </c>
      <c r="Y27" s="9">
        <v>-1.6E-2</v>
      </c>
      <c r="Z27" s="7"/>
    </row>
    <row r="28" spans="2:26" s="4" customFormat="1" ht="12" x14ac:dyDescent="0.2">
      <c r="B28" s="7" t="s">
        <v>23</v>
      </c>
      <c r="C28" s="19">
        <v>51</v>
      </c>
      <c r="D28" s="19">
        <v>50</v>
      </c>
      <c r="E28" s="19">
        <v>48</v>
      </c>
      <c r="F28" s="19">
        <v>49</v>
      </c>
      <c r="G28" s="19">
        <v>48</v>
      </c>
      <c r="H28" s="19">
        <v>47</v>
      </c>
      <c r="I28" s="19">
        <v>45</v>
      </c>
      <c r="J28" s="19">
        <v>42</v>
      </c>
      <c r="K28" s="19">
        <v>40</v>
      </c>
      <c r="L28" s="19">
        <v>40</v>
      </c>
      <c r="M28" s="19">
        <v>41</v>
      </c>
      <c r="N28" s="19">
        <v>42</v>
      </c>
      <c r="O28" s="19">
        <v>44</v>
      </c>
      <c r="P28" s="19">
        <v>40</v>
      </c>
      <c r="Q28" s="19">
        <v>40</v>
      </c>
      <c r="R28" s="19">
        <v>40</v>
      </c>
      <c r="S28" s="19">
        <v>40</v>
      </c>
      <c r="T28" s="7">
        <v>35</v>
      </c>
      <c r="U28" s="7">
        <v>38</v>
      </c>
      <c r="V28" s="7">
        <v>-5</v>
      </c>
      <c r="W28" s="9">
        <v>-0.125</v>
      </c>
      <c r="X28" s="7">
        <v>3</v>
      </c>
      <c r="Y28" s="9">
        <v>8.5714285714285715E-2</v>
      </c>
      <c r="Z28" s="7"/>
    </row>
    <row r="29" spans="2:26" s="4" customFormat="1" ht="12" x14ac:dyDescent="0.2">
      <c r="B29" s="7" t="s">
        <v>24</v>
      </c>
      <c r="C29" s="19">
        <v>81</v>
      </c>
      <c r="D29" s="19">
        <v>79</v>
      </c>
      <c r="E29" s="19">
        <v>75</v>
      </c>
      <c r="F29" s="19">
        <v>69</v>
      </c>
      <c r="G29" s="19">
        <v>69</v>
      </c>
      <c r="H29" s="19">
        <v>67</v>
      </c>
      <c r="I29" s="19">
        <v>66</v>
      </c>
      <c r="J29" s="19">
        <v>67</v>
      </c>
      <c r="K29" s="19">
        <v>66</v>
      </c>
      <c r="L29" s="19">
        <v>67</v>
      </c>
      <c r="M29" s="19">
        <v>68</v>
      </c>
      <c r="N29" s="19">
        <v>67</v>
      </c>
      <c r="O29" s="19">
        <v>67</v>
      </c>
      <c r="P29" s="19">
        <v>66</v>
      </c>
      <c r="Q29" s="19">
        <v>65</v>
      </c>
      <c r="R29" s="19">
        <v>67</v>
      </c>
      <c r="S29" s="19">
        <v>68</v>
      </c>
      <c r="T29" s="7">
        <v>66</v>
      </c>
      <c r="U29" s="7">
        <v>61</v>
      </c>
      <c r="V29" s="7">
        <v>0</v>
      </c>
      <c r="W29" s="9">
        <v>0</v>
      </c>
      <c r="X29" s="7">
        <v>-5</v>
      </c>
      <c r="Y29" s="9">
        <v>-7.575757575757576E-2</v>
      </c>
      <c r="Z29" s="7"/>
    </row>
    <row r="30" spans="2:26" s="4" customFormat="1" ht="12" x14ac:dyDescent="0.2">
      <c r="B30" s="7" t="s">
        <v>25</v>
      </c>
      <c r="C30" s="19">
        <v>220</v>
      </c>
      <c r="D30" s="19">
        <v>210</v>
      </c>
      <c r="E30" s="19">
        <v>201</v>
      </c>
      <c r="F30" s="19">
        <v>190</v>
      </c>
      <c r="G30" s="19">
        <v>187</v>
      </c>
      <c r="H30" s="19">
        <v>182</v>
      </c>
      <c r="I30" s="19">
        <v>171</v>
      </c>
      <c r="J30" s="19">
        <v>167</v>
      </c>
      <c r="K30" s="19">
        <v>162</v>
      </c>
      <c r="L30" s="19">
        <v>159</v>
      </c>
      <c r="M30" s="19">
        <v>156</v>
      </c>
      <c r="N30" s="19">
        <v>152</v>
      </c>
      <c r="O30" s="19">
        <v>149</v>
      </c>
      <c r="P30" s="19">
        <v>145</v>
      </c>
      <c r="Q30" s="19">
        <v>141</v>
      </c>
      <c r="R30" s="19">
        <v>138</v>
      </c>
      <c r="S30" s="19">
        <v>130</v>
      </c>
      <c r="T30" s="7">
        <v>124</v>
      </c>
      <c r="U30" s="7">
        <v>119</v>
      </c>
      <c r="V30" s="7">
        <v>-38</v>
      </c>
      <c r="W30" s="9">
        <v>-0.23456790123456789</v>
      </c>
      <c r="X30" s="7">
        <v>-5</v>
      </c>
      <c r="Y30" s="9">
        <v>-4.0322580645161289E-2</v>
      </c>
      <c r="Z30" s="7"/>
    </row>
    <row r="31" spans="2:26" s="4" customFormat="1" ht="12" x14ac:dyDescent="0.2">
      <c r="B31" s="7" t="s">
        <v>26</v>
      </c>
      <c r="C31" s="19">
        <v>53</v>
      </c>
      <c r="D31" s="19">
        <v>52</v>
      </c>
      <c r="E31" s="19">
        <v>52</v>
      </c>
      <c r="F31" s="19">
        <v>48</v>
      </c>
      <c r="G31" s="19">
        <v>49</v>
      </c>
      <c r="H31" s="19">
        <v>49</v>
      </c>
      <c r="I31" s="19">
        <v>49</v>
      </c>
      <c r="J31" s="19">
        <v>47</v>
      </c>
      <c r="K31" s="19">
        <v>45</v>
      </c>
      <c r="L31" s="19">
        <v>42</v>
      </c>
      <c r="M31" s="19">
        <v>42</v>
      </c>
      <c r="N31" s="19">
        <v>38</v>
      </c>
      <c r="O31" s="19">
        <v>40</v>
      </c>
      <c r="P31" s="19">
        <v>39</v>
      </c>
      <c r="Q31" s="19">
        <v>36</v>
      </c>
      <c r="R31" s="19">
        <v>35</v>
      </c>
      <c r="S31" s="19">
        <v>35</v>
      </c>
      <c r="T31" s="7">
        <v>34</v>
      </c>
      <c r="U31" s="7">
        <v>34</v>
      </c>
      <c r="V31" s="7">
        <v>-11</v>
      </c>
      <c r="W31" s="9">
        <v>-0.24444444444444444</v>
      </c>
      <c r="X31" s="7">
        <v>0</v>
      </c>
      <c r="Y31" s="9">
        <v>0</v>
      </c>
      <c r="Z31" s="7"/>
    </row>
    <row r="32" spans="2:26" s="4" customFormat="1" ht="12" x14ac:dyDescent="0.2">
      <c r="B32" s="7" t="s">
        <v>27</v>
      </c>
      <c r="C32" s="19">
        <v>77</v>
      </c>
      <c r="D32" s="19">
        <v>74</v>
      </c>
      <c r="E32" s="19">
        <v>73</v>
      </c>
      <c r="F32" s="19">
        <v>63</v>
      </c>
      <c r="G32" s="19">
        <v>61</v>
      </c>
      <c r="H32" s="19">
        <v>59</v>
      </c>
      <c r="I32" s="19">
        <v>53</v>
      </c>
      <c r="J32" s="19">
        <v>55</v>
      </c>
      <c r="K32" s="19">
        <v>49</v>
      </c>
      <c r="L32" s="19">
        <v>48</v>
      </c>
      <c r="M32" s="19">
        <v>46</v>
      </c>
      <c r="N32" s="19">
        <v>46</v>
      </c>
      <c r="O32" s="19">
        <v>45</v>
      </c>
      <c r="P32" s="19">
        <v>45</v>
      </c>
      <c r="Q32" s="19">
        <v>43</v>
      </c>
      <c r="R32" s="19">
        <v>43</v>
      </c>
      <c r="S32" s="19">
        <v>44</v>
      </c>
      <c r="T32" s="7">
        <v>44</v>
      </c>
      <c r="U32" s="7">
        <v>45</v>
      </c>
      <c r="V32" s="7">
        <v>-5</v>
      </c>
      <c r="W32" s="9">
        <v>-0.10204081632653061</v>
      </c>
      <c r="X32" s="7">
        <v>1</v>
      </c>
      <c r="Y32" s="9">
        <v>2.2727272727272728E-2</v>
      </c>
      <c r="Z32" s="7"/>
    </row>
    <row r="33" spans="2:26" s="4" customFormat="1" ht="12" x14ac:dyDescent="0.2">
      <c r="B33" s="7" t="s">
        <v>28</v>
      </c>
      <c r="C33" s="19">
        <v>485</v>
      </c>
      <c r="D33" s="19">
        <v>463</v>
      </c>
      <c r="E33" s="19">
        <v>441</v>
      </c>
      <c r="F33" s="19">
        <v>419</v>
      </c>
      <c r="G33" s="19">
        <v>415</v>
      </c>
      <c r="H33" s="19">
        <v>399</v>
      </c>
      <c r="I33" s="19">
        <v>396</v>
      </c>
      <c r="J33" s="19">
        <v>391</v>
      </c>
      <c r="K33" s="19">
        <v>389</v>
      </c>
      <c r="L33" s="19">
        <v>386</v>
      </c>
      <c r="M33" s="19">
        <v>375</v>
      </c>
      <c r="N33" s="19">
        <v>369</v>
      </c>
      <c r="O33" s="19">
        <v>368</v>
      </c>
      <c r="P33" s="19">
        <v>355</v>
      </c>
      <c r="Q33" s="19">
        <v>340</v>
      </c>
      <c r="R33" s="19">
        <v>335</v>
      </c>
      <c r="S33" s="19">
        <v>320</v>
      </c>
      <c r="T33" s="7">
        <v>309</v>
      </c>
      <c r="U33" s="7">
        <v>295</v>
      </c>
      <c r="V33" s="7">
        <v>-80</v>
      </c>
      <c r="W33" s="9">
        <v>-0.20565552699228792</v>
      </c>
      <c r="X33" s="7">
        <v>-14</v>
      </c>
      <c r="Y33" s="9">
        <v>-4.5307443365695796E-2</v>
      </c>
      <c r="Z33" s="7"/>
    </row>
    <row r="34" spans="2:26" s="4" customFormat="1" ht="12" x14ac:dyDescent="0.2">
      <c r="B34" s="7" t="s">
        <v>29</v>
      </c>
      <c r="C34" s="19">
        <v>171</v>
      </c>
      <c r="D34" s="19">
        <v>168</v>
      </c>
      <c r="E34" s="19">
        <v>159</v>
      </c>
      <c r="F34" s="19">
        <v>148</v>
      </c>
      <c r="G34" s="19">
        <v>140</v>
      </c>
      <c r="H34" s="19">
        <v>137</v>
      </c>
      <c r="I34" s="19">
        <v>131</v>
      </c>
      <c r="J34" s="19">
        <v>129</v>
      </c>
      <c r="K34" s="19">
        <v>126</v>
      </c>
      <c r="L34" s="19">
        <v>124</v>
      </c>
      <c r="M34" s="19">
        <v>121</v>
      </c>
      <c r="N34" s="19">
        <v>113</v>
      </c>
      <c r="O34" s="19">
        <v>112</v>
      </c>
      <c r="P34" s="19">
        <v>109</v>
      </c>
      <c r="Q34" s="19">
        <v>102</v>
      </c>
      <c r="R34" s="19">
        <v>101</v>
      </c>
      <c r="S34" s="19">
        <v>100</v>
      </c>
      <c r="T34" s="7">
        <v>99</v>
      </c>
      <c r="U34" s="7">
        <v>96</v>
      </c>
      <c r="V34" s="7">
        <v>-27</v>
      </c>
      <c r="W34" s="9">
        <v>-0.21428571428571427</v>
      </c>
      <c r="X34" s="7">
        <v>-3</v>
      </c>
      <c r="Y34" s="9">
        <v>-3.0303030303030304E-2</v>
      </c>
      <c r="Z34" s="7"/>
    </row>
    <row r="35" spans="2:26" s="4" customFormat="1" ht="12" x14ac:dyDescent="0.2">
      <c r="B35" s="7" t="s">
        <v>30</v>
      </c>
      <c r="C35" s="19">
        <v>635</v>
      </c>
      <c r="D35" s="19">
        <v>625</v>
      </c>
      <c r="E35" s="19">
        <v>584</v>
      </c>
      <c r="F35" s="19">
        <v>559</v>
      </c>
      <c r="G35" s="19">
        <v>539</v>
      </c>
      <c r="H35" s="19">
        <v>534</v>
      </c>
      <c r="I35" s="19">
        <v>524</v>
      </c>
      <c r="J35" s="19">
        <v>520</v>
      </c>
      <c r="K35" s="19">
        <v>515</v>
      </c>
      <c r="L35" s="19">
        <v>501</v>
      </c>
      <c r="M35" s="19">
        <v>495</v>
      </c>
      <c r="N35" s="19">
        <v>485</v>
      </c>
      <c r="O35" s="19">
        <v>477</v>
      </c>
      <c r="P35" s="19">
        <v>472</v>
      </c>
      <c r="Q35" s="19">
        <v>463</v>
      </c>
      <c r="R35" s="19">
        <v>446</v>
      </c>
      <c r="S35" s="19">
        <v>439</v>
      </c>
      <c r="T35" s="7">
        <v>403</v>
      </c>
      <c r="U35" s="7">
        <v>404</v>
      </c>
      <c r="V35" s="7">
        <v>-112</v>
      </c>
      <c r="W35" s="9">
        <v>-0.2174757281553398</v>
      </c>
      <c r="X35" s="7">
        <v>1</v>
      </c>
      <c r="Y35" s="9">
        <v>2.4813895781637717E-3</v>
      </c>
      <c r="Z35" s="7"/>
    </row>
    <row r="36" spans="2:26" s="4" customFormat="1" ht="12" x14ac:dyDescent="0.2">
      <c r="B36" s="7" t="s">
        <v>31</v>
      </c>
      <c r="C36" s="19">
        <v>467</v>
      </c>
      <c r="D36" s="19">
        <v>456</v>
      </c>
      <c r="E36" s="19">
        <v>443</v>
      </c>
      <c r="F36" s="19">
        <v>419</v>
      </c>
      <c r="G36" s="19">
        <v>397</v>
      </c>
      <c r="H36" s="19">
        <v>374</v>
      </c>
      <c r="I36" s="19">
        <v>361</v>
      </c>
      <c r="J36" s="19">
        <v>351</v>
      </c>
      <c r="K36" s="19">
        <v>352</v>
      </c>
      <c r="L36" s="19">
        <v>345</v>
      </c>
      <c r="M36" s="19">
        <v>344</v>
      </c>
      <c r="N36" s="19">
        <v>334</v>
      </c>
      <c r="O36" s="19">
        <v>326</v>
      </c>
      <c r="P36" s="19">
        <v>316</v>
      </c>
      <c r="Q36" s="19">
        <v>312</v>
      </c>
      <c r="R36" s="19">
        <v>314</v>
      </c>
      <c r="S36" s="19">
        <v>313</v>
      </c>
      <c r="T36" s="7">
        <v>297</v>
      </c>
      <c r="U36" s="7">
        <v>290</v>
      </c>
      <c r="V36" s="7">
        <v>-55</v>
      </c>
      <c r="W36" s="9">
        <v>-0.15625</v>
      </c>
      <c r="X36" s="7">
        <v>-7</v>
      </c>
      <c r="Y36" s="9">
        <v>-2.3569023569023569E-2</v>
      </c>
      <c r="Z36" s="7"/>
    </row>
    <row r="37" spans="2:26" s="4" customFormat="1" ht="12" x14ac:dyDescent="0.2">
      <c r="B37" s="7" t="s">
        <v>32</v>
      </c>
      <c r="C37" s="19">
        <v>71</v>
      </c>
      <c r="D37" s="19">
        <v>70</v>
      </c>
      <c r="E37" s="19">
        <v>67</v>
      </c>
      <c r="F37" s="19">
        <v>64</v>
      </c>
      <c r="G37" s="19">
        <v>61</v>
      </c>
      <c r="H37" s="19">
        <v>59</v>
      </c>
      <c r="I37" s="19">
        <v>58</v>
      </c>
      <c r="J37" s="19">
        <v>59</v>
      </c>
      <c r="K37" s="19">
        <v>58</v>
      </c>
      <c r="L37" s="19">
        <v>58</v>
      </c>
      <c r="M37" s="19">
        <v>59</v>
      </c>
      <c r="N37" s="19">
        <v>59</v>
      </c>
      <c r="O37" s="19">
        <v>59</v>
      </c>
      <c r="P37" s="19">
        <v>56</v>
      </c>
      <c r="Q37" s="19">
        <v>55</v>
      </c>
      <c r="R37" s="19">
        <v>53</v>
      </c>
      <c r="S37" s="19">
        <v>54</v>
      </c>
      <c r="T37" s="7">
        <v>53</v>
      </c>
      <c r="U37" s="7">
        <v>50</v>
      </c>
      <c r="V37" s="7">
        <v>-5</v>
      </c>
      <c r="W37" s="9">
        <v>-8.6206896551724144E-2</v>
      </c>
      <c r="X37" s="7">
        <v>-3</v>
      </c>
      <c r="Y37" s="9">
        <v>-5.6603773584905662E-2</v>
      </c>
      <c r="Z37" s="7"/>
    </row>
    <row r="38" spans="2:26" s="4" customFormat="1" ht="12" x14ac:dyDescent="0.2">
      <c r="B38" s="7" t="s">
        <v>33</v>
      </c>
      <c r="C38" s="19">
        <v>147</v>
      </c>
      <c r="D38" s="19">
        <v>143</v>
      </c>
      <c r="E38" s="19">
        <v>134</v>
      </c>
      <c r="F38" s="19">
        <v>131</v>
      </c>
      <c r="G38" s="19">
        <v>129</v>
      </c>
      <c r="H38" s="19">
        <v>130</v>
      </c>
      <c r="I38" s="19">
        <v>129</v>
      </c>
      <c r="J38" s="19">
        <v>123</v>
      </c>
      <c r="K38" s="19">
        <v>122</v>
      </c>
      <c r="L38" s="19">
        <v>115</v>
      </c>
      <c r="M38" s="19">
        <v>113</v>
      </c>
      <c r="N38" s="19">
        <v>109</v>
      </c>
      <c r="O38" s="19">
        <v>105</v>
      </c>
      <c r="P38" s="19">
        <v>105</v>
      </c>
      <c r="Q38" s="19">
        <v>101</v>
      </c>
      <c r="R38" s="19">
        <v>96</v>
      </c>
      <c r="S38" s="19">
        <v>93</v>
      </c>
      <c r="T38" s="7">
        <v>88</v>
      </c>
      <c r="U38" s="7">
        <v>87</v>
      </c>
      <c r="V38" s="7">
        <v>-34</v>
      </c>
      <c r="W38" s="9">
        <v>-0.27868852459016391</v>
      </c>
      <c r="X38" s="7">
        <v>-1</v>
      </c>
      <c r="Y38" s="9">
        <v>-1.1363636363636364E-2</v>
      </c>
      <c r="Z38" s="7"/>
    </row>
    <row r="39" spans="2:26" s="4" customFormat="1" ht="12" x14ac:dyDescent="0.2">
      <c r="B39" s="7" t="s">
        <v>34</v>
      </c>
      <c r="C39" s="19">
        <v>195</v>
      </c>
      <c r="D39" s="19">
        <v>192</v>
      </c>
      <c r="E39" s="19">
        <v>180</v>
      </c>
      <c r="F39" s="19">
        <v>172</v>
      </c>
      <c r="G39" s="19">
        <v>166</v>
      </c>
      <c r="H39" s="19">
        <v>161</v>
      </c>
      <c r="I39" s="19">
        <v>154</v>
      </c>
      <c r="J39" s="19">
        <v>150</v>
      </c>
      <c r="K39" s="19">
        <v>146</v>
      </c>
      <c r="L39" s="19">
        <v>147</v>
      </c>
      <c r="M39" s="19">
        <v>145</v>
      </c>
      <c r="N39" s="19">
        <v>142</v>
      </c>
      <c r="O39" s="19">
        <v>142</v>
      </c>
      <c r="P39" s="19">
        <v>138</v>
      </c>
      <c r="Q39" s="19">
        <v>136</v>
      </c>
      <c r="R39" s="19">
        <v>129</v>
      </c>
      <c r="S39" s="19">
        <v>132</v>
      </c>
      <c r="T39" s="7">
        <v>126</v>
      </c>
      <c r="U39" s="7">
        <v>116</v>
      </c>
      <c r="V39" s="7">
        <v>-20</v>
      </c>
      <c r="W39" s="9">
        <v>-0.13698630136986301</v>
      </c>
      <c r="X39" s="7">
        <v>-10</v>
      </c>
      <c r="Y39" s="9">
        <v>-7.9365079365079361E-2</v>
      </c>
      <c r="Z39" s="7"/>
    </row>
    <row r="40" spans="2:26" s="4" customFormat="1" ht="12" x14ac:dyDescent="0.2">
      <c r="B40" s="7" t="s">
        <v>35</v>
      </c>
      <c r="C40" s="19">
        <v>118</v>
      </c>
      <c r="D40" s="19">
        <v>114</v>
      </c>
      <c r="E40" s="19">
        <v>109</v>
      </c>
      <c r="F40" s="19">
        <v>94</v>
      </c>
      <c r="G40" s="19">
        <v>93</v>
      </c>
      <c r="H40" s="19">
        <v>89</v>
      </c>
      <c r="I40" s="19">
        <v>88</v>
      </c>
      <c r="J40" s="19">
        <v>88</v>
      </c>
      <c r="K40" s="19">
        <v>82</v>
      </c>
      <c r="L40" s="19">
        <v>79</v>
      </c>
      <c r="M40" s="19">
        <v>79</v>
      </c>
      <c r="N40" s="19">
        <v>76</v>
      </c>
      <c r="O40" s="19">
        <v>75</v>
      </c>
      <c r="P40" s="19">
        <v>73</v>
      </c>
      <c r="Q40" s="19">
        <v>68</v>
      </c>
      <c r="R40" s="19">
        <v>65</v>
      </c>
      <c r="S40" s="19">
        <v>63</v>
      </c>
      <c r="T40" s="7">
        <v>55</v>
      </c>
      <c r="U40" s="7">
        <v>52</v>
      </c>
      <c r="V40" s="7">
        <v>-27</v>
      </c>
      <c r="W40" s="9">
        <v>-0.32926829268292684</v>
      </c>
      <c r="X40" s="7">
        <v>-3</v>
      </c>
      <c r="Y40" s="9">
        <v>-5.4545454545454543E-2</v>
      </c>
      <c r="Z40" s="7"/>
    </row>
    <row r="41" spans="2:26" s="4" customFormat="1" ht="12" x14ac:dyDescent="0.2">
      <c r="B41" s="7" t="s">
        <v>36</v>
      </c>
      <c r="C41" s="19">
        <v>27</v>
      </c>
      <c r="D41" s="19">
        <v>28</v>
      </c>
      <c r="E41" s="19">
        <v>23</v>
      </c>
      <c r="F41" s="19">
        <v>21</v>
      </c>
      <c r="G41" s="19">
        <v>19</v>
      </c>
      <c r="H41" s="19">
        <v>18</v>
      </c>
      <c r="I41" s="19">
        <v>18</v>
      </c>
      <c r="J41" s="19">
        <v>18</v>
      </c>
      <c r="K41" s="19">
        <v>20</v>
      </c>
      <c r="L41" s="19">
        <v>22</v>
      </c>
      <c r="M41" s="19">
        <v>21</v>
      </c>
      <c r="N41" s="19">
        <v>21</v>
      </c>
      <c r="O41" s="19">
        <v>21</v>
      </c>
      <c r="P41" s="19">
        <v>21</v>
      </c>
      <c r="Q41" s="19">
        <v>21</v>
      </c>
      <c r="R41" s="19">
        <v>23</v>
      </c>
      <c r="S41" s="19">
        <v>24</v>
      </c>
      <c r="T41" s="7">
        <v>17</v>
      </c>
      <c r="U41" s="7">
        <v>16</v>
      </c>
      <c r="V41" s="7">
        <v>-3</v>
      </c>
      <c r="W41" s="9">
        <v>-0.15</v>
      </c>
      <c r="X41" s="7">
        <v>-1</v>
      </c>
      <c r="Y41" s="9">
        <v>-5.8823529411764705E-2</v>
      </c>
      <c r="Z41" s="7"/>
    </row>
    <row r="42" spans="2:26" s="4" customFormat="1" ht="12" x14ac:dyDescent="0.2">
      <c r="B42" s="7" t="s">
        <v>37</v>
      </c>
      <c r="C42" s="19">
        <v>33</v>
      </c>
      <c r="D42" s="19">
        <v>34</v>
      </c>
      <c r="E42" s="19">
        <v>34</v>
      </c>
      <c r="F42" s="19">
        <v>34</v>
      </c>
      <c r="G42" s="19">
        <v>35</v>
      </c>
      <c r="H42" s="19">
        <v>34</v>
      </c>
      <c r="I42" s="19">
        <v>33</v>
      </c>
      <c r="J42" s="19">
        <v>30</v>
      </c>
      <c r="K42" s="19">
        <v>31</v>
      </c>
      <c r="L42" s="19">
        <v>32</v>
      </c>
      <c r="M42" s="19">
        <v>30</v>
      </c>
      <c r="N42" s="19">
        <v>31</v>
      </c>
      <c r="O42" s="19">
        <v>29</v>
      </c>
      <c r="P42" s="19">
        <v>27</v>
      </c>
      <c r="Q42" s="19">
        <v>28</v>
      </c>
      <c r="R42" s="19">
        <v>28</v>
      </c>
      <c r="S42" s="19">
        <v>28</v>
      </c>
      <c r="T42" s="7">
        <v>24</v>
      </c>
      <c r="U42" s="7">
        <v>22</v>
      </c>
      <c r="V42" s="7">
        <v>-7</v>
      </c>
      <c r="W42" s="9">
        <v>-0.22580645161290322</v>
      </c>
      <c r="X42" s="7">
        <v>-2</v>
      </c>
      <c r="Y42" s="9">
        <v>-8.3333333333333329E-2</v>
      </c>
      <c r="Z42" s="7"/>
    </row>
    <row r="43" spans="2:26" s="4" customFormat="1" ht="12" x14ac:dyDescent="0.2">
      <c r="B43" s="7" t="s">
        <v>38</v>
      </c>
      <c r="C43" s="19">
        <v>104</v>
      </c>
      <c r="D43" s="19">
        <v>103</v>
      </c>
      <c r="E43" s="19">
        <v>100</v>
      </c>
      <c r="F43" s="19">
        <v>99</v>
      </c>
      <c r="G43" s="19">
        <v>97</v>
      </c>
      <c r="H43" s="19">
        <v>92</v>
      </c>
      <c r="I43" s="19">
        <v>86</v>
      </c>
      <c r="J43" s="19">
        <v>83</v>
      </c>
      <c r="K43" s="19">
        <v>83</v>
      </c>
      <c r="L43" s="19">
        <v>86</v>
      </c>
      <c r="M43" s="19">
        <v>84</v>
      </c>
      <c r="N43" s="19">
        <v>85</v>
      </c>
      <c r="O43" s="19">
        <v>79</v>
      </c>
      <c r="P43" s="19">
        <v>71</v>
      </c>
      <c r="Q43" s="19">
        <v>70</v>
      </c>
      <c r="R43" s="19">
        <v>65</v>
      </c>
      <c r="S43" s="19">
        <v>59</v>
      </c>
      <c r="T43" s="7">
        <v>57</v>
      </c>
      <c r="U43" s="7">
        <v>55</v>
      </c>
      <c r="V43" s="7">
        <v>-26</v>
      </c>
      <c r="W43" s="9">
        <v>-0.31325301204819278</v>
      </c>
      <c r="X43" s="7">
        <v>-2</v>
      </c>
      <c r="Y43" s="9">
        <v>-3.5087719298245612E-2</v>
      </c>
      <c r="Z43" s="7"/>
    </row>
    <row r="44" spans="2:26" s="4" customFormat="1" ht="12" x14ac:dyDescent="0.2">
      <c r="B44" s="7" t="s">
        <v>39</v>
      </c>
      <c r="C44" s="19">
        <v>120</v>
      </c>
      <c r="D44" s="19">
        <v>114</v>
      </c>
      <c r="E44" s="19">
        <v>107</v>
      </c>
      <c r="F44" s="19">
        <v>105</v>
      </c>
      <c r="G44" s="19">
        <v>106</v>
      </c>
      <c r="H44" s="19">
        <v>105</v>
      </c>
      <c r="I44" s="19">
        <v>102</v>
      </c>
      <c r="J44" s="19">
        <v>100</v>
      </c>
      <c r="K44" s="19">
        <v>96</v>
      </c>
      <c r="L44" s="19">
        <v>89</v>
      </c>
      <c r="M44" s="19">
        <v>90</v>
      </c>
      <c r="N44" s="19">
        <v>86</v>
      </c>
      <c r="O44" s="19">
        <v>84</v>
      </c>
      <c r="P44" s="19">
        <v>83</v>
      </c>
      <c r="Q44" s="19">
        <v>82</v>
      </c>
      <c r="R44" s="19">
        <v>75</v>
      </c>
      <c r="S44" s="19">
        <v>72</v>
      </c>
      <c r="T44" s="7">
        <v>69</v>
      </c>
      <c r="U44" s="7">
        <v>68</v>
      </c>
      <c r="V44" s="7">
        <v>-27</v>
      </c>
      <c r="W44" s="9">
        <v>-0.28125</v>
      </c>
      <c r="X44" s="7">
        <v>-1</v>
      </c>
      <c r="Y44" s="9">
        <v>-1.4492753623188406E-2</v>
      </c>
      <c r="Z44" s="7"/>
    </row>
    <row r="45" spans="2:26" s="4" customFormat="1" ht="12" x14ac:dyDescent="0.2">
      <c r="B45" s="7" t="s">
        <v>40</v>
      </c>
      <c r="C45" s="19">
        <v>185</v>
      </c>
      <c r="D45" s="19">
        <v>183</v>
      </c>
      <c r="E45" s="19">
        <v>180</v>
      </c>
      <c r="F45" s="19">
        <v>177</v>
      </c>
      <c r="G45" s="19">
        <v>170</v>
      </c>
      <c r="H45" s="19">
        <v>164</v>
      </c>
      <c r="I45" s="19">
        <v>159</v>
      </c>
      <c r="J45" s="19">
        <v>161</v>
      </c>
      <c r="K45" s="19">
        <v>160</v>
      </c>
      <c r="L45" s="19">
        <v>157</v>
      </c>
      <c r="M45" s="19">
        <v>146</v>
      </c>
      <c r="N45" s="19">
        <v>147</v>
      </c>
      <c r="O45" s="19">
        <v>147</v>
      </c>
      <c r="P45" s="19">
        <v>145</v>
      </c>
      <c r="Q45" s="19">
        <v>137</v>
      </c>
      <c r="R45" s="19">
        <v>137</v>
      </c>
      <c r="S45" s="19">
        <v>134</v>
      </c>
      <c r="T45" s="7">
        <v>129</v>
      </c>
      <c r="U45" s="7">
        <v>126</v>
      </c>
      <c r="V45" s="7">
        <v>-31</v>
      </c>
      <c r="W45" s="9">
        <v>-0.19375000000000001</v>
      </c>
      <c r="X45" s="7">
        <v>-3</v>
      </c>
      <c r="Y45" s="9">
        <v>-2.3255813953488372E-2</v>
      </c>
      <c r="Z45" s="7"/>
    </row>
    <row r="46" spans="2:26" s="4" customFormat="1" ht="12" x14ac:dyDescent="0.2">
      <c r="B46" s="7" t="s">
        <v>41</v>
      </c>
      <c r="C46" s="19">
        <v>74</v>
      </c>
      <c r="D46" s="19">
        <v>69</v>
      </c>
      <c r="E46" s="19">
        <v>58</v>
      </c>
      <c r="F46" s="19">
        <v>56</v>
      </c>
      <c r="G46" s="19">
        <v>52</v>
      </c>
      <c r="H46" s="19">
        <v>49</v>
      </c>
      <c r="I46" s="19">
        <v>43</v>
      </c>
      <c r="J46" s="19">
        <v>41</v>
      </c>
      <c r="K46" s="19">
        <v>39</v>
      </c>
      <c r="L46" s="19">
        <v>37</v>
      </c>
      <c r="M46" s="19">
        <v>36</v>
      </c>
      <c r="N46" s="19">
        <v>34</v>
      </c>
      <c r="O46" s="19">
        <v>32</v>
      </c>
      <c r="P46" s="19">
        <v>31</v>
      </c>
      <c r="Q46" s="19">
        <v>29</v>
      </c>
      <c r="R46" s="19">
        <v>27</v>
      </c>
      <c r="S46" s="19">
        <v>27</v>
      </c>
      <c r="T46" s="7">
        <v>26</v>
      </c>
      <c r="U46" s="7">
        <v>25</v>
      </c>
      <c r="V46" s="7">
        <v>-13</v>
      </c>
      <c r="W46" s="9">
        <v>-0.33333333333333331</v>
      </c>
      <c r="X46" s="7">
        <v>-1</v>
      </c>
      <c r="Y46" s="9">
        <v>-3.8461538461538464E-2</v>
      </c>
      <c r="Z46" s="7"/>
    </row>
    <row r="47" spans="2:26" s="4" customFormat="1" ht="12" x14ac:dyDescent="0.2">
      <c r="B47" s="7" t="s">
        <v>42</v>
      </c>
      <c r="C47" s="19">
        <v>67</v>
      </c>
      <c r="D47" s="19">
        <v>65</v>
      </c>
      <c r="E47" s="19">
        <v>63</v>
      </c>
      <c r="F47" s="19">
        <v>59</v>
      </c>
      <c r="G47" s="19">
        <v>55</v>
      </c>
      <c r="H47" s="19">
        <v>54</v>
      </c>
      <c r="I47" s="19">
        <v>52</v>
      </c>
      <c r="J47" s="19">
        <v>48</v>
      </c>
      <c r="K47" s="19">
        <v>48</v>
      </c>
      <c r="L47" s="19">
        <v>49</v>
      </c>
      <c r="M47" s="19">
        <v>50</v>
      </c>
      <c r="N47" s="19">
        <v>49</v>
      </c>
      <c r="O47" s="19">
        <v>49</v>
      </c>
      <c r="P47" s="19">
        <v>49</v>
      </c>
      <c r="Q47" s="19">
        <v>51</v>
      </c>
      <c r="R47" s="19">
        <v>50</v>
      </c>
      <c r="S47" s="19">
        <v>42</v>
      </c>
      <c r="T47" s="7">
        <v>42</v>
      </c>
      <c r="U47" s="7">
        <v>44</v>
      </c>
      <c r="V47" s="7">
        <v>-6</v>
      </c>
      <c r="W47" s="9">
        <v>-0.125</v>
      </c>
      <c r="X47" s="7">
        <v>2</v>
      </c>
      <c r="Y47" s="9">
        <v>4.7619047619047616E-2</v>
      </c>
      <c r="Z47" s="7"/>
    </row>
    <row r="48" spans="2:26" s="4" customFormat="1" ht="12" x14ac:dyDescent="0.2">
      <c r="B48" s="7" t="s">
        <v>43</v>
      </c>
      <c r="C48" s="19">
        <v>101</v>
      </c>
      <c r="D48" s="19">
        <v>92</v>
      </c>
      <c r="E48" s="19">
        <v>91</v>
      </c>
      <c r="F48" s="19">
        <v>84</v>
      </c>
      <c r="G48" s="19">
        <v>83</v>
      </c>
      <c r="H48" s="19">
        <v>80</v>
      </c>
      <c r="I48" s="19">
        <v>81</v>
      </c>
      <c r="J48" s="19">
        <v>81</v>
      </c>
      <c r="K48" s="19">
        <v>76</v>
      </c>
      <c r="L48" s="19">
        <v>75</v>
      </c>
      <c r="M48" s="19">
        <v>71</v>
      </c>
      <c r="N48" s="19">
        <v>65</v>
      </c>
      <c r="O48" s="19">
        <v>62</v>
      </c>
      <c r="P48" s="19">
        <v>57</v>
      </c>
      <c r="Q48" s="19">
        <v>58</v>
      </c>
      <c r="R48" s="19">
        <v>57</v>
      </c>
      <c r="S48" s="19">
        <v>54</v>
      </c>
      <c r="T48" s="7">
        <v>50</v>
      </c>
      <c r="U48" s="7">
        <v>51</v>
      </c>
      <c r="V48" s="7">
        <v>-26</v>
      </c>
      <c r="W48" s="9">
        <v>-0.34210526315789475</v>
      </c>
      <c r="X48" s="7">
        <v>1</v>
      </c>
      <c r="Y48" s="9">
        <v>0.02</v>
      </c>
      <c r="Z48" s="7"/>
    </row>
    <row r="49" spans="2:26" s="4" customFormat="1" ht="12" x14ac:dyDescent="0.2">
      <c r="B49" s="7" t="s">
        <v>44</v>
      </c>
      <c r="C49" s="19">
        <v>250</v>
      </c>
      <c r="D49" s="19">
        <v>240</v>
      </c>
      <c r="E49" s="19">
        <v>226</v>
      </c>
      <c r="F49" s="19">
        <v>213</v>
      </c>
      <c r="G49" s="19">
        <v>196</v>
      </c>
      <c r="H49" s="19">
        <v>185</v>
      </c>
      <c r="I49" s="19">
        <v>172</v>
      </c>
      <c r="J49" s="19">
        <v>171</v>
      </c>
      <c r="K49" s="19">
        <v>167</v>
      </c>
      <c r="L49" s="19">
        <v>169</v>
      </c>
      <c r="M49" s="19">
        <v>167</v>
      </c>
      <c r="N49" s="19">
        <v>164</v>
      </c>
      <c r="O49" s="19">
        <v>153</v>
      </c>
      <c r="P49" s="19">
        <v>150</v>
      </c>
      <c r="Q49" s="19">
        <v>143</v>
      </c>
      <c r="R49" s="19">
        <v>132</v>
      </c>
      <c r="S49" s="19">
        <v>132</v>
      </c>
      <c r="T49" s="7">
        <v>126</v>
      </c>
      <c r="U49" s="7">
        <v>125</v>
      </c>
      <c r="V49" s="7">
        <v>-41</v>
      </c>
      <c r="W49" s="9">
        <v>-0.24550898203592814</v>
      </c>
      <c r="X49" s="7">
        <v>-1</v>
      </c>
      <c r="Y49" s="9">
        <v>-7.9365079365079361E-3</v>
      </c>
      <c r="Z49" s="7"/>
    </row>
    <row r="50" spans="2:26" s="4" customFormat="1" ht="12" x14ac:dyDescent="0.2">
      <c r="B50" s="7" t="s">
        <v>45</v>
      </c>
      <c r="C50" s="19">
        <v>62</v>
      </c>
      <c r="D50" s="19">
        <v>61</v>
      </c>
      <c r="E50" s="19">
        <v>60</v>
      </c>
      <c r="F50" s="19">
        <v>61</v>
      </c>
      <c r="G50" s="19">
        <v>59</v>
      </c>
      <c r="H50" s="19">
        <v>56</v>
      </c>
      <c r="I50" s="19">
        <v>53</v>
      </c>
      <c r="J50" s="19">
        <v>52</v>
      </c>
      <c r="K50" s="19">
        <v>52</v>
      </c>
      <c r="L50" s="19">
        <v>51</v>
      </c>
      <c r="M50" s="19">
        <v>52</v>
      </c>
      <c r="N50" s="19">
        <v>48</v>
      </c>
      <c r="O50" s="19">
        <v>47</v>
      </c>
      <c r="P50" s="19">
        <v>46</v>
      </c>
      <c r="Q50" s="19">
        <v>45</v>
      </c>
      <c r="R50" s="19">
        <v>44</v>
      </c>
      <c r="S50" s="19">
        <v>43</v>
      </c>
      <c r="T50" s="7">
        <v>40</v>
      </c>
      <c r="U50" s="7">
        <v>40</v>
      </c>
      <c r="V50" s="7">
        <v>-12</v>
      </c>
      <c r="W50" s="9">
        <v>-0.23076923076923078</v>
      </c>
      <c r="X50" s="7">
        <v>0</v>
      </c>
      <c r="Y50" s="9">
        <v>0</v>
      </c>
      <c r="Z50" s="7"/>
    </row>
    <row r="51" spans="2:26" s="4" customFormat="1" ht="12" x14ac:dyDescent="0.2">
      <c r="B51" s="7" t="s">
        <v>46</v>
      </c>
      <c r="C51" s="19">
        <v>335</v>
      </c>
      <c r="D51" s="19">
        <v>333</v>
      </c>
      <c r="E51" s="19">
        <v>307</v>
      </c>
      <c r="F51" s="19">
        <v>293</v>
      </c>
      <c r="G51" s="19">
        <v>284</v>
      </c>
      <c r="H51" s="19">
        <v>277</v>
      </c>
      <c r="I51" s="19">
        <v>274</v>
      </c>
      <c r="J51" s="19">
        <v>266</v>
      </c>
      <c r="K51" s="19">
        <v>258</v>
      </c>
      <c r="L51" s="19">
        <v>253</v>
      </c>
      <c r="M51" s="19">
        <v>246</v>
      </c>
      <c r="N51" s="19">
        <v>248</v>
      </c>
      <c r="O51" s="19">
        <v>251</v>
      </c>
      <c r="P51" s="19">
        <v>244</v>
      </c>
      <c r="Q51" s="19">
        <v>238</v>
      </c>
      <c r="R51" s="19">
        <v>228</v>
      </c>
      <c r="S51" s="19">
        <v>226</v>
      </c>
      <c r="T51" s="7">
        <v>211</v>
      </c>
      <c r="U51" s="7">
        <v>210</v>
      </c>
      <c r="V51" s="7">
        <v>-47</v>
      </c>
      <c r="W51" s="9">
        <v>-0.18217054263565891</v>
      </c>
      <c r="X51" s="7">
        <v>-1</v>
      </c>
      <c r="Y51" s="9">
        <v>-4.7393364928909956E-3</v>
      </c>
      <c r="Z51" s="7"/>
    </row>
    <row r="52" spans="2:26" s="4" customFormat="1" ht="12" x14ac:dyDescent="0.2">
      <c r="B52" s="7" t="s">
        <v>47</v>
      </c>
      <c r="C52" s="7">
        <v>529</v>
      </c>
      <c r="D52" s="7">
        <v>507</v>
      </c>
      <c r="E52" s="7">
        <v>472</v>
      </c>
      <c r="F52" s="7">
        <v>445</v>
      </c>
      <c r="G52" s="7">
        <v>423</v>
      </c>
      <c r="H52" s="7">
        <v>401</v>
      </c>
      <c r="I52" s="7">
        <v>392</v>
      </c>
      <c r="J52" s="7">
        <v>377</v>
      </c>
      <c r="K52" s="7">
        <v>367</v>
      </c>
      <c r="L52" s="7">
        <v>352</v>
      </c>
      <c r="M52" s="7">
        <v>346</v>
      </c>
      <c r="N52" s="7">
        <v>338</v>
      </c>
      <c r="O52" s="7">
        <v>332</v>
      </c>
      <c r="P52" s="7">
        <v>323</v>
      </c>
      <c r="Q52" s="7">
        <v>325</v>
      </c>
      <c r="R52" s="7">
        <v>315</v>
      </c>
      <c r="S52" s="7">
        <v>306</v>
      </c>
      <c r="T52" s="7">
        <v>296</v>
      </c>
      <c r="U52" s="7">
        <v>290</v>
      </c>
      <c r="V52" s="7">
        <v>-71</v>
      </c>
      <c r="W52" s="9">
        <v>-0.19346049046321526</v>
      </c>
      <c r="X52" s="7">
        <v>-6</v>
      </c>
      <c r="Y52" s="9">
        <v>-2.0270270270270271E-2</v>
      </c>
      <c r="Z52" s="7"/>
    </row>
    <row r="53" spans="2:26" s="4" customFormat="1" ht="12" x14ac:dyDescent="0.2">
      <c r="B53" s="10" t="s">
        <v>82</v>
      </c>
      <c r="C53" s="24">
        <v>9286</v>
      </c>
      <c r="D53" s="24">
        <v>8996</v>
      </c>
      <c r="E53" s="24">
        <v>8457</v>
      </c>
      <c r="F53" s="24">
        <v>7997</v>
      </c>
      <c r="G53" s="24">
        <v>7710</v>
      </c>
      <c r="H53" s="24">
        <v>7466</v>
      </c>
      <c r="I53" s="24">
        <v>7257</v>
      </c>
      <c r="J53" s="24">
        <v>7116</v>
      </c>
      <c r="K53" s="24">
        <v>6951</v>
      </c>
      <c r="L53" s="24">
        <v>6813</v>
      </c>
      <c r="M53" s="24">
        <v>6683</v>
      </c>
      <c r="N53" s="24">
        <v>6521</v>
      </c>
      <c r="O53" s="24">
        <v>6425</v>
      </c>
      <c r="P53" s="24">
        <v>6259</v>
      </c>
      <c r="Q53" s="24">
        <v>6132</v>
      </c>
      <c r="R53" s="24">
        <v>5981</v>
      </c>
      <c r="S53" s="24">
        <v>5854</v>
      </c>
      <c r="T53" s="24">
        <v>5577</v>
      </c>
      <c r="U53" s="24">
        <v>5472</v>
      </c>
      <c r="V53" s="10">
        <v>-1374</v>
      </c>
      <c r="W53" s="23">
        <v>-0.1976694000863185</v>
      </c>
      <c r="X53" s="10">
        <v>-105</v>
      </c>
      <c r="Y53" s="23">
        <v>-1.8827326519634213E-2</v>
      </c>
      <c r="Z53" s="7"/>
    </row>
    <row r="54" spans="2:26" s="4" customFormat="1" ht="12" x14ac:dyDescent="0.2">
      <c r="B54" s="7" t="s">
        <v>58</v>
      </c>
      <c r="C54" s="7"/>
      <c r="D54" s="7">
        <v>-290</v>
      </c>
      <c r="E54" s="7">
        <v>-539</v>
      </c>
      <c r="F54" s="7">
        <v>-460</v>
      </c>
      <c r="G54" s="7">
        <v>-287</v>
      </c>
      <c r="H54" s="7">
        <v>-244</v>
      </c>
      <c r="I54" s="7">
        <v>-209</v>
      </c>
      <c r="J54" s="7">
        <v>-141</v>
      </c>
      <c r="K54" s="7">
        <v>-165</v>
      </c>
      <c r="L54" s="7">
        <v>-138</v>
      </c>
      <c r="M54" s="7">
        <v>-130</v>
      </c>
      <c r="N54" s="7">
        <v>-162</v>
      </c>
      <c r="O54" s="7">
        <v>-96</v>
      </c>
      <c r="P54" s="7">
        <v>-166</v>
      </c>
      <c r="Q54" s="7">
        <v>-127</v>
      </c>
      <c r="R54" s="7">
        <v>-151</v>
      </c>
      <c r="S54" s="7">
        <v>-127</v>
      </c>
      <c r="T54" s="7">
        <v>-277</v>
      </c>
      <c r="U54" s="7">
        <v>-105</v>
      </c>
      <c r="V54" s="7"/>
      <c r="W54" s="9"/>
      <c r="X54" s="7"/>
      <c r="Y54" s="7"/>
      <c r="Z54" s="7"/>
    </row>
    <row r="55" spans="2:26" s="4" customFormat="1" ht="12" x14ac:dyDescent="0.2">
      <c r="B55" s="7" t="s">
        <v>48</v>
      </c>
      <c r="C55" s="7"/>
      <c r="D55" s="20">
        <v>-3.1229808313590349E-2</v>
      </c>
      <c r="E55" s="20">
        <v>-5.9915518008003557E-2</v>
      </c>
      <c r="F55" s="20">
        <v>-5.4392810689369755E-2</v>
      </c>
      <c r="G55" s="20">
        <v>-3.5888458171814429E-2</v>
      </c>
      <c r="H55" s="20">
        <v>-3.1647211413748377E-2</v>
      </c>
      <c r="I55" s="20">
        <v>-2.7993570854540583E-2</v>
      </c>
      <c r="J55" s="20">
        <v>-1.9429516329061595E-2</v>
      </c>
      <c r="K55" s="20">
        <v>-2.3187183811129847E-2</v>
      </c>
      <c r="L55" s="20">
        <v>-1.985325852395339E-2</v>
      </c>
      <c r="M55" s="20">
        <v>-1.9081168354616176E-2</v>
      </c>
      <c r="N55" s="20">
        <v>-2.4240610504264553E-2</v>
      </c>
      <c r="O55" s="20">
        <v>-1.4721668455758318E-2</v>
      </c>
      <c r="P55" s="20">
        <v>-2.5836575875486382E-2</v>
      </c>
      <c r="Q55" s="20">
        <v>-2.0290781274964052E-2</v>
      </c>
      <c r="R55" s="20">
        <v>-2.4624918460534898E-2</v>
      </c>
      <c r="S55" s="20">
        <v>-2.1233907373348938E-2</v>
      </c>
      <c r="T55" s="20">
        <v>-4.7318073112401778E-2</v>
      </c>
      <c r="U55" s="20">
        <v>-1.8827326519634213E-2</v>
      </c>
      <c r="V55" s="7"/>
      <c r="W55" s="9"/>
      <c r="X55" s="7"/>
      <c r="Y55" s="7"/>
      <c r="Z55" s="7"/>
    </row>
    <row r="56" spans="2:26" s="4" customFormat="1" ht="12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x14ac:dyDescent="0.25">
      <c r="B57" s="15" t="s">
        <v>59</v>
      </c>
    </row>
  </sheetData>
  <mergeCells count="2">
    <mergeCell ref="V4:W4"/>
    <mergeCell ref="X4:Y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FEDB-C167-469C-A1F8-01ABEDA51D7B}">
  <sheetPr>
    <tabColor theme="5"/>
  </sheetPr>
  <dimension ref="A1:Y55"/>
  <sheetViews>
    <sheetView showGridLines="0" showRowColHeaders="0" topLeftCell="A7" zoomScaleNormal="100" workbookViewId="0">
      <selection activeCell="K53" sqref="K53:U53"/>
    </sheetView>
  </sheetViews>
  <sheetFormatPr baseColWidth="10" defaultColWidth="10.7109375" defaultRowHeight="12.75" x14ac:dyDescent="0.2"/>
  <cols>
    <col min="1" max="1" width="2" style="27" customWidth="1"/>
    <col min="2" max="2" width="15.140625" style="43" customWidth="1"/>
    <col min="3" max="10" width="5.7109375" style="43" hidden="1" customWidth="1"/>
    <col min="11" max="15" width="5.7109375" style="43" customWidth="1"/>
    <col min="16" max="21" width="6.140625" style="43" customWidth="1"/>
    <col min="22" max="22" width="9.140625" style="43" customWidth="1"/>
    <col min="23" max="23" width="10.7109375" style="43"/>
    <col min="24" max="16384" width="10.7109375" style="27"/>
  </cols>
  <sheetData>
    <row r="1" spans="1:25" ht="9" customHeight="1" x14ac:dyDescent="0.2"/>
    <row r="2" spans="1:25" ht="23.25" customHeight="1" x14ac:dyDescent="0.2">
      <c r="B2" s="21" t="s">
        <v>85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5" x14ac:dyDescent="0.2">
      <c r="B3" s="15" t="s">
        <v>59</v>
      </c>
    </row>
    <row r="4" spans="1:25" x14ac:dyDescent="0.2">
      <c r="B4" s="41" t="s">
        <v>84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5" s="28" customFormat="1" ht="30.4" customHeight="1" x14ac:dyDescent="0.2">
      <c r="A5" s="42"/>
      <c r="B5" s="45" t="s">
        <v>71</v>
      </c>
      <c r="C5" s="45">
        <v>2000</v>
      </c>
      <c r="D5" s="45">
        <v>2001</v>
      </c>
      <c r="E5" s="45">
        <v>2002</v>
      </c>
      <c r="F5" s="45">
        <v>2003</v>
      </c>
      <c r="G5" s="45">
        <v>2004</v>
      </c>
      <c r="H5" s="45">
        <v>2005</v>
      </c>
      <c r="I5" s="45">
        <v>2006</v>
      </c>
      <c r="J5" s="45">
        <v>2007</v>
      </c>
      <c r="K5" s="52">
        <v>2008</v>
      </c>
      <c r="L5" s="52">
        <v>2009</v>
      </c>
      <c r="M5" s="52">
        <v>2010</v>
      </c>
      <c r="N5" s="52">
        <v>2011</v>
      </c>
      <c r="O5" s="52">
        <v>2012</v>
      </c>
      <c r="P5" s="52">
        <v>2013</v>
      </c>
      <c r="Q5" s="52">
        <v>2014</v>
      </c>
      <c r="R5" s="52">
        <v>2015</v>
      </c>
      <c r="S5" s="52">
        <v>2016</v>
      </c>
      <c r="T5" s="52">
        <v>2017</v>
      </c>
      <c r="U5" s="52">
        <v>2018</v>
      </c>
      <c r="V5" s="52" t="s">
        <v>83</v>
      </c>
      <c r="W5" s="52" t="s">
        <v>48</v>
      </c>
      <c r="X5" s="42"/>
      <c r="Y5" s="42"/>
    </row>
    <row r="6" spans="1:25" s="4" customFormat="1" ht="12" x14ac:dyDescent="0.2">
      <c r="B6" s="46" t="s">
        <v>1</v>
      </c>
      <c r="C6" s="47">
        <v>192.14241486068113</v>
      </c>
      <c r="D6" s="47">
        <v>194.71974522292993</v>
      </c>
      <c r="E6" s="47">
        <v>203.74750830564784</v>
      </c>
      <c r="F6" s="47">
        <v>207.15017064846415</v>
      </c>
      <c r="G6" s="47">
        <v>214.14695340501791</v>
      </c>
      <c r="H6" s="47">
        <v>214.97111913357401</v>
      </c>
      <c r="I6" s="47">
        <v>223.36329588014982</v>
      </c>
      <c r="J6" s="47">
        <v>226.30620155038758</v>
      </c>
      <c r="K6" s="47">
        <v>236.42040816326531</v>
      </c>
      <c r="L6" s="47">
        <v>241.09504132231405</v>
      </c>
      <c r="M6" s="47">
        <v>247.30212765957447</v>
      </c>
      <c r="N6" s="47">
        <v>245.04291845493563</v>
      </c>
      <c r="O6" s="47">
        <v>247.96929824561403</v>
      </c>
      <c r="P6" s="47">
        <v>255.77828054298644</v>
      </c>
      <c r="Q6" s="47">
        <v>259.11467889908255</v>
      </c>
      <c r="R6" s="47">
        <v>255.02752293577981</v>
      </c>
      <c r="S6" s="47">
        <v>257.09767441860464</v>
      </c>
      <c r="T6" s="47">
        <v>262.26315789473682</v>
      </c>
      <c r="U6" s="47">
        <v>264.97572815533982</v>
      </c>
      <c r="V6" s="47">
        <v>28.555319992074516</v>
      </c>
      <c r="W6" s="9">
        <v>0.10888040936171299</v>
      </c>
    </row>
    <row r="7" spans="1:25" s="4" customFormat="1" ht="12" x14ac:dyDescent="0.2">
      <c r="B7" s="46" t="s">
        <v>2</v>
      </c>
      <c r="C7" s="47">
        <v>220.34506089309878</v>
      </c>
      <c r="D7" s="47">
        <v>224.89779005524861</v>
      </c>
      <c r="E7" s="47">
        <v>242.03709198813056</v>
      </c>
      <c r="F7" s="47">
        <v>250.87096774193549</v>
      </c>
      <c r="G7" s="47">
        <v>260.19871794871796</v>
      </c>
      <c r="H7" s="47">
        <v>264.78225806451616</v>
      </c>
      <c r="I7" s="47">
        <v>277.85178875638843</v>
      </c>
      <c r="J7" s="47">
        <v>268.93975903614455</v>
      </c>
      <c r="K7" s="47">
        <v>278.30973451327435</v>
      </c>
      <c r="L7" s="47">
        <v>288.85144927536231</v>
      </c>
      <c r="M7" s="47">
        <v>289.89963503649636</v>
      </c>
      <c r="N7" s="47">
        <v>293.66055045871559</v>
      </c>
      <c r="O7" s="47">
        <v>296.4898336414048</v>
      </c>
      <c r="P7" s="47">
        <v>305.22222222222223</v>
      </c>
      <c r="Q7" s="47">
        <v>312.37790697674421</v>
      </c>
      <c r="R7" s="47">
        <v>320.00599999999997</v>
      </c>
      <c r="S7" s="47">
        <v>329.65306122448982</v>
      </c>
      <c r="T7" s="47">
        <v>344.14767932489451</v>
      </c>
      <c r="U7" s="47">
        <v>344.88559322033899</v>
      </c>
      <c r="V7" s="47">
        <v>66.57585870706464</v>
      </c>
      <c r="W7" s="9">
        <v>0.19345142421900027</v>
      </c>
    </row>
    <row r="8" spans="1:25" s="4" customFormat="1" ht="12" x14ac:dyDescent="0.2">
      <c r="B8" s="46" t="s">
        <v>3</v>
      </c>
      <c r="C8" s="47">
        <v>151.69230769230768</v>
      </c>
      <c r="D8" s="47">
        <v>158.65040650406505</v>
      </c>
      <c r="E8" s="47">
        <v>165.29565217391306</v>
      </c>
      <c r="F8" s="47">
        <v>182.22115384615384</v>
      </c>
      <c r="G8" s="47">
        <v>189.72</v>
      </c>
      <c r="H8" s="47">
        <v>199.375</v>
      </c>
      <c r="I8" s="47">
        <v>208.47252747252747</v>
      </c>
      <c r="J8" s="47">
        <v>209.21739130434781</v>
      </c>
      <c r="K8" s="47">
        <v>225.72619047619048</v>
      </c>
      <c r="L8" s="47">
        <v>230.69135802469137</v>
      </c>
      <c r="M8" s="47">
        <v>235.88311688311688</v>
      </c>
      <c r="N8" s="47">
        <v>248.04225352112675</v>
      </c>
      <c r="O8" s="47">
        <v>237.46478873239437</v>
      </c>
      <c r="P8" s="47">
        <v>235.06944444444446</v>
      </c>
      <c r="Q8" s="47">
        <v>236.13043478260869</v>
      </c>
      <c r="R8" s="47">
        <v>256</v>
      </c>
      <c r="S8" s="47">
        <v>258.12698412698415</v>
      </c>
      <c r="T8" s="47">
        <v>282.72413793103448</v>
      </c>
      <c r="U8" s="47">
        <v>291.80701754385967</v>
      </c>
      <c r="V8" s="47">
        <v>66.08082706766919</v>
      </c>
      <c r="W8" s="9">
        <v>0.23372898950633084</v>
      </c>
    </row>
    <row r="9" spans="1:25" s="4" customFormat="1" ht="12" x14ac:dyDescent="0.2">
      <c r="B9" s="46" t="s">
        <v>4</v>
      </c>
      <c r="C9" s="47">
        <v>135.78807947019868</v>
      </c>
      <c r="D9" s="47">
        <v>139.86486486486487</v>
      </c>
      <c r="E9" s="47">
        <v>151.96350364963504</v>
      </c>
      <c r="F9" s="47">
        <v>168.52845528455285</v>
      </c>
      <c r="G9" s="47">
        <v>183.06194690265488</v>
      </c>
      <c r="H9" s="47">
        <v>192.77777777777777</v>
      </c>
      <c r="I9" s="47">
        <v>193.80555555555554</v>
      </c>
      <c r="J9" s="47">
        <v>203.1764705882353</v>
      </c>
      <c r="K9" s="47">
        <v>207.52525252525251</v>
      </c>
      <c r="L9" s="47">
        <v>203.98</v>
      </c>
      <c r="M9" s="47">
        <v>204.31958762886597</v>
      </c>
      <c r="N9" s="47">
        <v>210.3125</v>
      </c>
      <c r="O9" s="47">
        <v>213.04166666666666</v>
      </c>
      <c r="P9" s="47">
        <v>211.23958333333334</v>
      </c>
      <c r="Q9" s="47">
        <v>216.42105263157896</v>
      </c>
      <c r="R9" s="47">
        <v>216.35416666666666</v>
      </c>
      <c r="S9" s="47">
        <v>211.30208333333334</v>
      </c>
      <c r="T9" s="47">
        <v>220</v>
      </c>
      <c r="U9" s="47">
        <v>218.95698924731184</v>
      </c>
      <c r="V9" s="47">
        <v>11.431736722059327</v>
      </c>
      <c r="W9" s="9">
        <v>5.1962439645724216E-2</v>
      </c>
    </row>
    <row r="10" spans="1:25" s="4" customFormat="1" ht="12" x14ac:dyDescent="0.2">
      <c r="B10" s="46" t="s">
        <v>5</v>
      </c>
      <c r="C10" s="47">
        <v>147.14285714285714</v>
      </c>
      <c r="D10" s="47">
        <v>153.33720930232559</v>
      </c>
      <c r="E10" s="47">
        <v>158.71951219512195</v>
      </c>
      <c r="F10" s="47">
        <v>174.74666666666667</v>
      </c>
      <c r="G10" s="47">
        <v>177.97333333333333</v>
      </c>
      <c r="H10" s="47">
        <v>191.91176470588235</v>
      </c>
      <c r="I10" s="47">
        <v>198.41538461538462</v>
      </c>
      <c r="J10" s="47">
        <v>213.08196721311475</v>
      </c>
      <c r="K10" s="47">
        <v>206.12903225806451</v>
      </c>
      <c r="L10" s="47">
        <v>208.54098360655738</v>
      </c>
      <c r="M10" s="47">
        <v>210.38983050847457</v>
      </c>
      <c r="N10" s="47">
        <v>220.80357142857142</v>
      </c>
      <c r="O10" s="47">
        <v>220.89473684210526</v>
      </c>
      <c r="P10" s="47">
        <v>222.07142857142858</v>
      </c>
      <c r="Q10" s="47">
        <v>221.53571428571428</v>
      </c>
      <c r="R10" s="47">
        <v>235.15094339622641</v>
      </c>
      <c r="S10" s="47">
        <v>234.9245283018868</v>
      </c>
      <c r="T10" s="47">
        <v>249.38</v>
      </c>
      <c r="U10" s="47">
        <v>266.14893617021278</v>
      </c>
      <c r="V10" s="47">
        <v>60.019903912148266</v>
      </c>
      <c r="W10" s="9">
        <v>0.24067649335210628</v>
      </c>
    </row>
    <row r="11" spans="1:25" s="4" customFormat="1" ht="12" x14ac:dyDescent="0.2">
      <c r="B11" s="46" t="s">
        <v>6</v>
      </c>
      <c r="C11" s="47">
        <v>162.09278350515464</v>
      </c>
      <c r="D11" s="47">
        <v>170.26373626373626</v>
      </c>
      <c r="E11" s="47">
        <v>175.85555555555555</v>
      </c>
      <c r="F11" s="47">
        <v>194.53164556962025</v>
      </c>
      <c r="G11" s="47">
        <v>206.84931506849315</v>
      </c>
      <c r="H11" s="47">
        <v>211.42465753424656</v>
      </c>
      <c r="I11" s="47">
        <v>222.67164179104478</v>
      </c>
      <c r="J11" s="47">
        <v>233.90909090909091</v>
      </c>
      <c r="K11" s="47">
        <v>231.5625</v>
      </c>
      <c r="L11" s="47">
        <v>232.74576271186442</v>
      </c>
      <c r="M11" s="47">
        <v>229.61016949152543</v>
      </c>
      <c r="N11" s="47">
        <v>225.71428571428572</v>
      </c>
      <c r="O11" s="47">
        <v>206.42622950819671</v>
      </c>
      <c r="P11" s="47">
        <v>205.55737704918033</v>
      </c>
      <c r="Q11" s="47">
        <v>197.34920634920636</v>
      </c>
      <c r="R11" s="47">
        <v>208.04918032786884</v>
      </c>
      <c r="S11" s="47">
        <v>209.64406779661016</v>
      </c>
      <c r="T11" s="47">
        <v>224.94642857142858</v>
      </c>
      <c r="U11" s="47">
        <v>225.29090909090908</v>
      </c>
      <c r="V11" s="47">
        <v>-6.2715909090909179</v>
      </c>
      <c r="W11" s="9">
        <v>-2.788037555839417E-2</v>
      </c>
    </row>
    <row r="12" spans="1:25" s="4" customFormat="1" ht="12" x14ac:dyDescent="0.2">
      <c r="B12" s="46" t="s">
        <v>7</v>
      </c>
      <c r="C12" s="47">
        <v>119.65573770491804</v>
      </c>
      <c r="D12" s="47">
        <v>111.85714285714286</v>
      </c>
      <c r="E12" s="47">
        <v>120.61016949152543</v>
      </c>
      <c r="F12" s="47">
        <v>161.16666666666666</v>
      </c>
      <c r="G12" s="47">
        <v>152.9111111111111</v>
      </c>
      <c r="H12" s="47">
        <v>169.88095238095238</v>
      </c>
      <c r="I12" s="47">
        <v>173.34090909090909</v>
      </c>
      <c r="J12" s="47">
        <v>179</v>
      </c>
      <c r="K12" s="47">
        <v>184.16279069767441</v>
      </c>
      <c r="L12" s="47">
        <v>172.46666666666667</v>
      </c>
      <c r="M12" s="47">
        <v>170.85106382978722</v>
      </c>
      <c r="N12" s="47">
        <v>170.64583333333334</v>
      </c>
      <c r="O12" s="47">
        <v>170.33333333333334</v>
      </c>
      <c r="P12" s="47">
        <v>138.6888888888889</v>
      </c>
      <c r="Q12" s="47">
        <v>140.08695652173913</v>
      </c>
      <c r="R12" s="47">
        <v>146.125</v>
      </c>
      <c r="S12" s="47">
        <v>152.33333333333334</v>
      </c>
      <c r="T12" s="47">
        <v>156.87234042553192</v>
      </c>
      <c r="U12" s="47">
        <v>151.43478260869566</v>
      </c>
      <c r="V12" s="47">
        <v>-32.728008088978754</v>
      </c>
      <c r="W12" s="9">
        <v>-0.20862828973036776</v>
      </c>
    </row>
    <row r="13" spans="1:25" s="4" customFormat="1" ht="12" x14ac:dyDescent="0.2">
      <c r="B13" s="46" t="s">
        <v>8</v>
      </c>
      <c r="C13" s="47">
        <v>232.02162162162162</v>
      </c>
      <c r="D13" s="47">
        <v>244.90960451977401</v>
      </c>
      <c r="E13" s="47">
        <v>258.02380952380952</v>
      </c>
      <c r="F13" s="47">
        <v>266.23780487804879</v>
      </c>
      <c r="G13" s="47">
        <v>271.25925925925924</v>
      </c>
      <c r="H13" s="47">
        <v>277.7358490566038</v>
      </c>
      <c r="I13" s="47">
        <v>283.34177215189874</v>
      </c>
      <c r="J13" s="47">
        <v>281.14935064935065</v>
      </c>
      <c r="K13" s="47">
        <v>286.22297297297297</v>
      </c>
      <c r="L13" s="47">
        <v>286.87857142857143</v>
      </c>
      <c r="M13" s="47">
        <v>297.43382352941177</v>
      </c>
      <c r="N13" s="47">
        <v>300.20895522388059</v>
      </c>
      <c r="O13" s="47">
        <v>301.5149253731343</v>
      </c>
      <c r="P13" s="47">
        <v>311.25581395348837</v>
      </c>
      <c r="Q13" s="47">
        <v>317.3174603174603</v>
      </c>
      <c r="R13" s="47">
        <v>325.19672131147541</v>
      </c>
      <c r="S13" s="47">
        <v>328.74789915966386</v>
      </c>
      <c r="T13" s="47">
        <v>338.39473684210526</v>
      </c>
      <c r="U13" s="47">
        <v>340.64285714285717</v>
      </c>
      <c r="V13" s="47">
        <v>54.419884169884199</v>
      </c>
      <c r="W13" s="9">
        <v>0.16081776175873705</v>
      </c>
    </row>
    <row r="14" spans="1:25" s="4" customFormat="1" ht="12" x14ac:dyDescent="0.2">
      <c r="B14" s="46" t="s">
        <v>9</v>
      </c>
      <c r="C14" s="47">
        <v>127.90714285714286</v>
      </c>
      <c r="D14" s="47">
        <v>133.37313432835822</v>
      </c>
      <c r="E14" s="47">
        <v>159.22727272727272</v>
      </c>
      <c r="F14" s="47">
        <v>168.52941176470588</v>
      </c>
      <c r="G14" s="47">
        <v>176.22448979591837</v>
      </c>
      <c r="H14" s="47">
        <v>181.61458333333334</v>
      </c>
      <c r="I14" s="47">
        <v>185.44086021505376</v>
      </c>
      <c r="J14" s="47">
        <v>195.49438202247191</v>
      </c>
      <c r="K14" s="47">
        <v>211.34939759036143</v>
      </c>
      <c r="L14" s="47">
        <v>215.73750000000001</v>
      </c>
      <c r="M14" s="47">
        <v>219.03896103896105</v>
      </c>
      <c r="N14" s="47">
        <v>216.16455696202533</v>
      </c>
      <c r="O14" s="47">
        <v>224.35526315789474</v>
      </c>
      <c r="P14" s="47">
        <v>229.79452054794521</v>
      </c>
      <c r="Q14" s="47">
        <v>237.48571428571429</v>
      </c>
      <c r="R14" s="47">
        <v>244.20289855072463</v>
      </c>
      <c r="S14" s="47">
        <v>260.15384615384613</v>
      </c>
      <c r="T14" s="47">
        <v>263.453125</v>
      </c>
      <c r="U14" s="47">
        <v>268.39682539682542</v>
      </c>
      <c r="V14" s="47">
        <v>57.047427806463986</v>
      </c>
      <c r="W14" s="9">
        <v>0.2165372978835001</v>
      </c>
    </row>
    <row r="15" spans="1:25" s="4" customFormat="1" ht="12" x14ac:dyDescent="0.2">
      <c r="B15" s="46" t="s">
        <v>10</v>
      </c>
      <c r="C15" s="47">
        <v>170.98500000000001</v>
      </c>
      <c r="D15" s="47">
        <v>178.96891191709844</v>
      </c>
      <c r="E15" s="47">
        <v>203.49122807017545</v>
      </c>
      <c r="F15" s="47">
        <v>205.85365853658536</v>
      </c>
      <c r="G15" s="47">
        <v>215.23225806451612</v>
      </c>
      <c r="H15" s="47">
        <v>225.90066225165563</v>
      </c>
      <c r="I15" s="47">
        <v>249.46428571428572</v>
      </c>
      <c r="J15" s="47">
        <v>267.5</v>
      </c>
      <c r="K15" s="47">
        <v>266.81679389312978</v>
      </c>
      <c r="L15" s="47">
        <v>269.328125</v>
      </c>
      <c r="M15" s="47">
        <v>246.85271317829458</v>
      </c>
      <c r="N15" s="47">
        <v>258.93548387096774</v>
      </c>
      <c r="O15" s="47">
        <v>270.63865546218489</v>
      </c>
      <c r="P15" s="47">
        <v>272.98275862068965</v>
      </c>
      <c r="Q15" s="47">
        <v>282.64864864864865</v>
      </c>
      <c r="R15" s="47">
        <v>276.94736842105266</v>
      </c>
      <c r="S15" s="47">
        <v>274.35652173913041</v>
      </c>
      <c r="T15" s="47">
        <v>288.37272727272727</v>
      </c>
      <c r="U15" s="47">
        <v>303.18691588785049</v>
      </c>
      <c r="V15" s="47">
        <v>36.370121994720705</v>
      </c>
      <c r="W15" s="9">
        <v>0.12612191984550541</v>
      </c>
    </row>
    <row r="16" spans="1:25" s="4" customFormat="1" ht="12" x14ac:dyDescent="0.2">
      <c r="B16" s="46" t="s">
        <v>11</v>
      </c>
      <c r="C16" s="47">
        <v>151.45408163265307</v>
      </c>
      <c r="D16" s="47">
        <v>154.66315789473686</v>
      </c>
      <c r="E16" s="47">
        <v>178.02380952380952</v>
      </c>
      <c r="F16" s="47">
        <v>183.6</v>
      </c>
      <c r="G16" s="47">
        <v>190.73684210526315</v>
      </c>
      <c r="H16" s="47">
        <v>210.82733812949641</v>
      </c>
      <c r="I16" s="47">
        <v>211.96402877697841</v>
      </c>
      <c r="J16" s="47">
        <v>211.01428571428571</v>
      </c>
      <c r="K16" s="47">
        <v>210.04285714285714</v>
      </c>
      <c r="L16" s="47">
        <v>221.79104477611941</v>
      </c>
      <c r="M16" s="47">
        <v>245.3388429752066</v>
      </c>
      <c r="N16" s="47">
        <v>238.72413793103448</v>
      </c>
      <c r="O16" s="47">
        <v>253.24324324324326</v>
      </c>
      <c r="P16" s="47">
        <v>262.86666666666667</v>
      </c>
      <c r="Q16" s="47">
        <v>281.19387755102042</v>
      </c>
      <c r="R16" s="47">
        <v>280.40206185567013</v>
      </c>
      <c r="S16" s="47">
        <v>274.20408163265307</v>
      </c>
      <c r="T16" s="47">
        <v>291.68817204301075</v>
      </c>
      <c r="U16" s="47">
        <v>334.13414634146341</v>
      </c>
      <c r="V16" s="47">
        <v>124.09128919860626</v>
      </c>
      <c r="W16" s="9">
        <v>0.4254244809772692</v>
      </c>
    </row>
    <row r="17" spans="2:23" s="4" customFormat="1" ht="12" x14ac:dyDescent="0.2">
      <c r="B17" s="46" t="s">
        <v>12</v>
      </c>
      <c r="C17" s="47">
        <v>126.52500000000001</v>
      </c>
      <c r="D17" s="47">
        <v>138.15277777777777</v>
      </c>
      <c r="E17" s="47">
        <v>147.91176470588235</v>
      </c>
      <c r="F17" s="47">
        <v>172.91228070175438</v>
      </c>
      <c r="G17" s="47">
        <v>180.14814814814815</v>
      </c>
      <c r="H17" s="47">
        <v>191.26</v>
      </c>
      <c r="I17" s="47">
        <v>192.59615384615384</v>
      </c>
      <c r="J17" s="47">
        <v>193.18</v>
      </c>
      <c r="K17" s="47">
        <v>194.64705882352942</v>
      </c>
      <c r="L17" s="47">
        <v>214.97826086956522</v>
      </c>
      <c r="M17" s="47">
        <v>211.17021276595744</v>
      </c>
      <c r="N17" s="47">
        <v>242.38095238095238</v>
      </c>
      <c r="O17" s="47">
        <v>238.25581395348837</v>
      </c>
      <c r="P17" s="47">
        <v>235.5952380952381</v>
      </c>
      <c r="Q17" s="47">
        <v>217.8</v>
      </c>
      <c r="R17" s="47">
        <v>232.38095238095238</v>
      </c>
      <c r="S17" s="47">
        <v>240.70731707317074</v>
      </c>
      <c r="T17" s="47">
        <v>287.31428571428569</v>
      </c>
      <c r="U17" s="47">
        <v>305.85294117647061</v>
      </c>
      <c r="V17" s="47">
        <v>111.20588235294119</v>
      </c>
      <c r="W17" s="9">
        <v>0.38705309092610801</v>
      </c>
    </row>
    <row r="18" spans="2:23" s="4" customFormat="1" ht="12" x14ac:dyDescent="0.2">
      <c r="B18" s="46" t="s">
        <v>13</v>
      </c>
      <c r="C18" s="47">
        <v>140.05454545454546</v>
      </c>
      <c r="D18" s="47">
        <v>152.29411764705881</v>
      </c>
      <c r="E18" s="47">
        <v>167.0408163265306</v>
      </c>
      <c r="F18" s="47">
        <v>177.36363636363637</v>
      </c>
      <c r="G18" s="47">
        <v>183.04651162790697</v>
      </c>
      <c r="H18" s="47">
        <v>186.55813953488371</v>
      </c>
      <c r="I18" s="47">
        <v>213.81081081081081</v>
      </c>
      <c r="J18" s="47">
        <v>215.66666666666666</v>
      </c>
      <c r="K18" s="47">
        <v>225.8</v>
      </c>
      <c r="L18" s="47">
        <v>218.02941176470588</v>
      </c>
      <c r="M18" s="47">
        <v>224.63636363636363</v>
      </c>
      <c r="N18" s="47">
        <v>244.76666666666668</v>
      </c>
      <c r="O18" s="47">
        <v>262.85714285714283</v>
      </c>
      <c r="P18" s="47">
        <v>267.03571428571428</v>
      </c>
      <c r="Q18" s="47">
        <v>274.17857142857144</v>
      </c>
      <c r="R18" s="47">
        <v>294.88461538461536</v>
      </c>
      <c r="S18" s="47">
        <v>293.07407407407408</v>
      </c>
      <c r="T18" s="47">
        <v>304.59259259259261</v>
      </c>
      <c r="U18" s="47">
        <v>306.25925925925924</v>
      </c>
      <c r="V18" s="47">
        <v>80.459259259259227</v>
      </c>
      <c r="W18" s="9">
        <v>0.26415369649805437</v>
      </c>
    </row>
    <row r="19" spans="2:23" s="4" customFormat="1" ht="12" x14ac:dyDescent="0.2">
      <c r="B19" s="46" t="s">
        <v>14</v>
      </c>
      <c r="C19" s="47">
        <v>183.25142857142856</v>
      </c>
      <c r="D19" s="47">
        <v>195.91124260355031</v>
      </c>
      <c r="E19" s="47">
        <v>225.12987012987014</v>
      </c>
      <c r="F19" s="47">
        <v>242.31958762886597</v>
      </c>
      <c r="G19" s="47">
        <v>258.49819494584835</v>
      </c>
      <c r="H19" s="47">
        <v>270.70848708487085</v>
      </c>
      <c r="I19" s="47">
        <v>273.44074074074075</v>
      </c>
      <c r="J19" s="47">
        <v>281.60902255639098</v>
      </c>
      <c r="K19" s="47">
        <v>288.06563706563708</v>
      </c>
      <c r="L19" s="47">
        <v>276.98367346938778</v>
      </c>
      <c r="M19" s="47">
        <v>302.02083333333331</v>
      </c>
      <c r="N19" s="47">
        <v>313.26609442060084</v>
      </c>
      <c r="O19" s="47">
        <v>322.52608695652174</v>
      </c>
      <c r="P19" s="47">
        <v>324.5</v>
      </c>
      <c r="Q19" s="47">
        <v>329.12444444444446</v>
      </c>
      <c r="R19" s="47">
        <v>336.35909090909092</v>
      </c>
      <c r="S19" s="47">
        <v>345.8878504672897</v>
      </c>
      <c r="T19" s="47">
        <v>368.93137254901961</v>
      </c>
      <c r="U19" s="47">
        <v>383.255</v>
      </c>
      <c r="V19" s="47">
        <v>95.189362934362919</v>
      </c>
      <c r="W19" s="9">
        <v>0.25801373918591103</v>
      </c>
    </row>
    <row r="20" spans="2:23" s="4" customFormat="1" ht="12" x14ac:dyDescent="0.2">
      <c r="B20" s="46" t="s">
        <v>15</v>
      </c>
      <c r="C20" s="47">
        <v>174.29</v>
      </c>
      <c r="D20" s="47">
        <v>177.48768472906403</v>
      </c>
      <c r="E20" s="47">
        <v>190.38265306122449</v>
      </c>
      <c r="F20" s="47">
        <v>205.24468085106383</v>
      </c>
      <c r="G20" s="47">
        <v>215.31491712707182</v>
      </c>
      <c r="H20" s="47">
        <v>227.99425287356323</v>
      </c>
      <c r="I20" s="47">
        <v>226.52298850574712</v>
      </c>
      <c r="J20" s="47">
        <v>231.15697674418604</v>
      </c>
      <c r="K20" s="47">
        <v>236</v>
      </c>
      <c r="L20" s="47">
        <v>238.9390243902439</v>
      </c>
      <c r="M20" s="47">
        <v>246.34177215189874</v>
      </c>
      <c r="N20" s="47">
        <v>254.8843537414966</v>
      </c>
      <c r="O20" s="47">
        <v>257.14383561643837</v>
      </c>
      <c r="P20" s="47">
        <v>268.06338028169012</v>
      </c>
      <c r="Q20" s="47">
        <v>265.24647887323943</v>
      </c>
      <c r="R20" s="47">
        <v>272.89855072463769</v>
      </c>
      <c r="S20" s="47">
        <v>278.11764705882354</v>
      </c>
      <c r="T20" s="47">
        <v>284.04545454545456</v>
      </c>
      <c r="U20" s="47">
        <v>294.39230769230767</v>
      </c>
      <c r="V20" s="47">
        <v>58.392307692307668</v>
      </c>
      <c r="W20" s="9">
        <v>0.20557381488730495</v>
      </c>
    </row>
    <row r="21" spans="2:23" s="4" customFormat="1" ht="12" x14ac:dyDescent="0.2">
      <c r="B21" s="46" t="s">
        <v>16</v>
      </c>
      <c r="C21" s="47">
        <v>216.75</v>
      </c>
      <c r="D21" s="47">
        <v>225.36879432624113</v>
      </c>
      <c r="E21" s="47">
        <v>240.89393939393941</v>
      </c>
      <c r="F21" s="47">
        <v>254.78048780487805</v>
      </c>
      <c r="G21" s="47">
        <v>265.25619834710744</v>
      </c>
      <c r="H21" s="47">
        <v>266.08333333333331</v>
      </c>
      <c r="I21" s="47">
        <v>261.37606837606836</v>
      </c>
      <c r="J21" s="47">
        <v>269.20175438596493</v>
      </c>
      <c r="K21" s="47">
        <v>275.69911504424778</v>
      </c>
      <c r="L21" s="47">
        <v>280.51351351351349</v>
      </c>
      <c r="M21" s="47">
        <v>290.64814814814815</v>
      </c>
      <c r="N21" s="47">
        <v>286.29090909090911</v>
      </c>
      <c r="O21" s="47">
        <v>293.77777777777777</v>
      </c>
      <c r="P21" s="47">
        <v>299.44339622641508</v>
      </c>
      <c r="Q21" s="47">
        <v>314.16831683168317</v>
      </c>
      <c r="R21" s="47">
        <v>324.51020408163265</v>
      </c>
      <c r="S21" s="47">
        <v>314.12</v>
      </c>
      <c r="T21" s="47">
        <v>336.59574468085106</v>
      </c>
      <c r="U21" s="47">
        <v>352.54444444444442</v>
      </c>
      <c r="V21" s="47">
        <v>76.845329400196647</v>
      </c>
      <c r="W21" s="9">
        <v>0.22830154752270812</v>
      </c>
    </row>
    <row r="22" spans="2:23" s="4" customFormat="1" ht="12" x14ac:dyDescent="0.2">
      <c r="B22" s="46" t="s">
        <v>17</v>
      </c>
      <c r="C22" s="47">
        <v>178.57254901960783</v>
      </c>
      <c r="D22" s="47">
        <v>185.35222672064776</v>
      </c>
      <c r="E22" s="47">
        <v>193.54621848739495</v>
      </c>
      <c r="F22" s="47">
        <v>209.97115384615384</v>
      </c>
      <c r="G22" s="47">
        <v>220.85714285714286</v>
      </c>
      <c r="H22" s="47">
        <v>230.21465968586386</v>
      </c>
      <c r="I22" s="47">
        <v>241.24725274725276</v>
      </c>
      <c r="J22" s="47">
        <v>229.18333333333334</v>
      </c>
      <c r="K22" s="47">
        <v>232.31818181818181</v>
      </c>
      <c r="L22" s="47">
        <v>235.2906976744186</v>
      </c>
      <c r="M22" s="47">
        <v>243.59171597633136</v>
      </c>
      <c r="N22" s="47">
        <v>247.50299401197606</v>
      </c>
      <c r="O22" s="47">
        <v>241.81927710843374</v>
      </c>
      <c r="P22" s="47">
        <v>259.19354838709677</v>
      </c>
      <c r="Q22" s="47">
        <v>255.69281045751634</v>
      </c>
      <c r="R22" s="47">
        <v>267.14383561643837</v>
      </c>
      <c r="S22" s="47">
        <v>275.02127659574467</v>
      </c>
      <c r="T22" s="47">
        <v>287.8955223880597</v>
      </c>
      <c r="U22" s="47">
        <v>305.64615384615382</v>
      </c>
      <c r="V22" s="47">
        <v>73.32797202797201</v>
      </c>
      <c r="W22" s="9">
        <v>0.25470341261206514</v>
      </c>
    </row>
    <row r="23" spans="2:23" s="4" customFormat="1" ht="12" x14ac:dyDescent="0.2">
      <c r="B23" s="46" t="s">
        <v>18</v>
      </c>
      <c r="C23" s="47">
        <v>174.51111111111112</v>
      </c>
      <c r="D23" s="47">
        <v>190.25833333333333</v>
      </c>
      <c r="E23" s="47">
        <v>207.42201834862385</v>
      </c>
      <c r="F23" s="47">
        <v>212.65714285714284</v>
      </c>
      <c r="G23" s="47">
        <v>234</v>
      </c>
      <c r="H23" s="47">
        <v>253.70786516853931</v>
      </c>
      <c r="I23" s="47">
        <v>256.46067415730334</v>
      </c>
      <c r="J23" s="47">
        <v>279.86585365853659</v>
      </c>
      <c r="K23" s="47">
        <v>263.85057471264366</v>
      </c>
      <c r="L23" s="47">
        <v>270.24705882352941</v>
      </c>
      <c r="M23" s="47">
        <v>271.69767441860466</v>
      </c>
      <c r="N23" s="47">
        <v>288.55</v>
      </c>
      <c r="O23" s="47">
        <v>287.08536585365852</v>
      </c>
      <c r="P23" s="47">
        <v>287.23750000000001</v>
      </c>
      <c r="Q23" s="47">
        <v>294.1012658227848</v>
      </c>
      <c r="R23" s="47">
        <v>311.17567567567568</v>
      </c>
      <c r="S23" s="47">
        <v>320.56944444444446</v>
      </c>
      <c r="T23" s="47">
        <v>332.28571428571428</v>
      </c>
      <c r="U23" s="47">
        <v>359</v>
      </c>
      <c r="V23" s="47">
        <v>95.149425287356337</v>
      </c>
      <c r="W23" s="9">
        <v>0.28634822743400445</v>
      </c>
    </row>
    <row r="24" spans="2:23" s="4" customFormat="1" ht="12" x14ac:dyDescent="0.2">
      <c r="B24" s="46" t="s">
        <v>19</v>
      </c>
      <c r="C24" s="47">
        <v>128.8450704225352</v>
      </c>
      <c r="D24" s="47">
        <v>136.45038167938932</v>
      </c>
      <c r="E24" s="47">
        <v>150.69491525423729</v>
      </c>
      <c r="F24" s="47">
        <v>164.21698113207546</v>
      </c>
      <c r="G24" s="47">
        <v>177.23469387755102</v>
      </c>
      <c r="H24" s="47">
        <v>188.63440860215053</v>
      </c>
      <c r="I24" s="47">
        <v>192.06521739130434</v>
      </c>
      <c r="J24" s="47">
        <v>189.59782608695653</v>
      </c>
      <c r="K24" s="47">
        <v>176.24137931034483</v>
      </c>
      <c r="L24" s="47">
        <v>176.52272727272728</v>
      </c>
      <c r="M24" s="47">
        <v>173.76666666666668</v>
      </c>
      <c r="N24" s="47">
        <v>193.12345679012347</v>
      </c>
      <c r="O24" s="47">
        <v>214.39726027397259</v>
      </c>
      <c r="P24" s="47">
        <v>217.54794520547946</v>
      </c>
      <c r="Q24" s="47">
        <v>226.32394366197184</v>
      </c>
      <c r="R24" s="47">
        <v>226.34722222222223</v>
      </c>
      <c r="S24" s="47">
        <v>223.33333333333334</v>
      </c>
      <c r="T24" s="47">
        <v>232.85714285714286</v>
      </c>
      <c r="U24" s="47">
        <v>236.9</v>
      </c>
      <c r="V24" s="47">
        <v>60.65862068965518</v>
      </c>
      <c r="W24" s="9">
        <v>0.26049714406600383</v>
      </c>
    </row>
    <row r="25" spans="2:23" s="4" customFormat="1" ht="12" x14ac:dyDescent="0.2">
      <c r="B25" s="46" t="s">
        <v>20</v>
      </c>
      <c r="C25" s="47">
        <v>140.9002624671916</v>
      </c>
      <c r="D25" s="47">
        <v>146.34324324324325</v>
      </c>
      <c r="E25" s="47">
        <v>151.48476454293629</v>
      </c>
      <c r="F25" s="47">
        <v>155.39154929577464</v>
      </c>
      <c r="G25" s="47">
        <v>160.66763005780348</v>
      </c>
      <c r="H25" s="47">
        <v>167.24096385542168</v>
      </c>
      <c r="I25" s="47">
        <v>163.73556231003039</v>
      </c>
      <c r="J25" s="47">
        <v>159.31692307692308</v>
      </c>
      <c r="K25" s="47">
        <v>166.96485623003196</v>
      </c>
      <c r="L25" s="47">
        <v>168.64724919093851</v>
      </c>
      <c r="M25" s="47">
        <v>172.81666666666666</v>
      </c>
      <c r="N25" s="47">
        <v>177.57241379310344</v>
      </c>
      <c r="O25" s="47">
        <v>179.5625</v>
      </c>
      <c r="P25" s="47">
        <v>189.51449275362319</v>
      </c>
      <c r="Q25" s="47">
        <v>192.26714801444044</v>
      </c>
      <c r="R25" s="47">
        <v>195.87132352941177</v>
      </c>
      <c r="S25" s="47">
        <v>199.47940074906367</v>
      </c>
      <c r="T25" s="47">
        <v>209.34630350194553</v>
      </c>
      <c r="U25" s="47">
        <v>210.51923076923077</v>
      </c>
      <c r="V25" s="47">
        <v>43.554374539198818</v>
      </c>
      <c r="W25" s="9">
        <v>0.20804940813676251</v>
      </c>
    </row>
    <row r="26" spans="2:23" s="4" customFormat="1" ht="12" x14ac:dyDescent="0.2">
      <c r="B26" s="46" t="s">
        <v>21</v>
      </c>
      <c r="C26" s="47">
        <v>193.64864864864865</v>
      </c>
      <c r="D26" s="47">
        <v>197.80609418282549</v>
      </c>
      <c r="E26" s="47">
        <v>213.93957703927492</v>
      </c>
      <c r="F26" s="47">
        <v>221.84761904761905</v>
      </c>
      <c r="G26" s="47">
        <v>223.01269841269843</v>
      </c>
      <c r="H26" s="47">
        <v>229.01633986928104</v>
      </c>
      <c r="I26" s="47">
        <v>232.16722408026754</v>
      </c>
      <c r="J26" s="47">
        <v>236.37414965986395</v>
      </c>
      <c r="K26" s="47">
        <v>238.99317406143345</v>
      </c>
      <c r="L26" s="47">
        <v>234.88926174496643</v>
      </c>
      <c r="M26" s="47">
        <v>242.15068493150685</v>
      </c>
      <c r="N26" s="47">
        <v>241.83044982698962</v>
      </c>
      <c r="O26" s="47">
        <v>249.93884892086331</v>
      </c>
      <c r="P26" s="47">
        <v>255.14022140221402</v>
      </c>
      <c r="Q26" s="47">
        <v>261.10112359550561</v>
      </c>
      <c r="R26" s="47">
        <v>259.09022556390977</v>
      </c>
      <c r="S26" s="47">
        <v>274.488</v>
      </c>
      <c r="T26" s="47">
        <v>286.46666666666664</v>
      </c>
      <c r="U26" s="47">
        <v>286.21311475409834</v>
      </c>
      <c r="V26" s="47">
        <v>47.219940692664892</v>
      </c>
      <c r="W26" s="9">
        <v>0.16483572501512064</v>
      </c>
    </row>
    <row r="27" spans="2:23" s="4" customFormat="1" ht="12" x14ac:dyDescent="0.2">
      <c r="B27" s="46" t="s">
        <v>22</v>
      </c>
      <c r="C27" s="47">
        <v>164.37688442211055</v>
      </c>
      <c r="D27" s="47">
        <v>169.05154639175257</v>
      </c>
      <c r="E27" s="47">
        <v>179.22702702702702</v>
      </c>
      <c r="F27" s="47">
        <v>181.96022727272728</v>
      </c>
      <c r="G27" s="47">
        <v>188.3452380952381</v>
      </c>
      <c r="H27" s="47">
        <v>193.64457831325302</v>
      </c>
      <c r="I27" s="47">
        <v>194.22155688622755</v>
      </c>
      <c r="J27" s="47">
        <v>191.39880952380952</v>
      </c>
      <c r="K27" s="47">
        <v>202.26923076923077</v>
      </c>
      <c r="L27" s="47">
        <v>202.57692307692307</v>
      </c>
      <c r="M27" s="47">
        <v>194.80263157894737</v>
      </c>
      <c r="N27" s="47">
        <v>203.70547945205479</v>
      </c>
      <c r="O27" s="47">
        <v>205</v>
      </c>
      <c r="P27" s="47">
        <v>203.62585034013605</v>
      </c>
      <c r="Q27" s="47">
        <v>204.72789115646259</v>
      </c>
      <c r="R27" s="47">
        <v>204.25352112676057</v>
      </c>
      <c r="S27" s="47">
        <v>213.15555555555557</v>
      </c>
      <c r="T27" s="47">
        <v>231.98400000000001</v>
      </c>
      <c r="U27" s="47">
        <v>238.8130081300813</v>
      </c>
      <c r="V27" s="47">
        <v>36.543777360850527</v>
      </c>
      <c r="W27" s="9">
        <v>0.15752714566888459</v>
      </c>
    </row>
    <row r="28" spans="2:23" s="4" customFormat="1" ht="12" x14ac:dyDescent="0.2">
      <c r="B28" s="46" t="s">
        <v>23</v>
      </c>
      <c r="C28" s="47">
        <v>196.88235294117646</v>
      </c>
      <c r="D28" s="47">
        <v>202.84</v>
      </c>
      <c r="E28" s="47">
        <v>212.1875</v>
      </c>
      <c r="F28" s="47">
        <v>211.69387755102042</v>
      </c>
      <c r="G28" s="47">
        <v>215.04166666666666</v>
      </c>
      <c r="H28" s="47">
        <v>219.08510638297872</v>
      </c>
      <c r="I28" s="47">
        <v>223.17777777777778</v>
      </c>
      <c r="J28" s="47">
        <v>235</v>
      </c>
      <c r="K28" s="47">
        <v>240.07499999999999</v>
      </c>
      <c r="L28" s="47">
        <v>236.85</v>
      </c>
      <c r="M28" s="47">
        <v>219</v>
      </c>
      <c r="N28" s="47">
        <v>213.95238095238096</v>
      </c>
      <c r="O28" s="47">
        <v>205.65909090909091</v>
      </c>
      <c r="P28" s="47">
        <v>209.77500000000001</v>
      </c>
      <c r="Q28" s="47">
        <v>210.47499999999999</v>
      </c>
      <c r="R28" s="47">
        <v>211.72499999999999</v>
      </c>
      <c r="S28" s="47">
        <v>217.75</v>
      </c>
      <c r="T28" s="47">
        <v>221.4</v>
      </c>
      <c r="U28" s="47">
        <v>221.76315789473685</v>
      </c>
      <c r="V28" s="47">
        <v>-18.311842105263139</v>
      </c>
      <c r="W28" s="9">
        <v>-8.2709313935244527E-2</v>
      </c>
    </row>
    <row r="29" spans="2:23" s="4" customFormat="1" ht="12" x14ac:dyDescent="0.2">
      <c r="B29" s="46" t="s">
        <v>24</v>
      </c>
      <c r="C29" s="47">
        <v>186.7037037037037</v>
      </c>
      <c r="D29" s="47">
        <v>193.03797468354429</v>
      </c>
      <c r="E29" s="47">
        <v>199.14666666666668</v>
      </c>
      <c r="F29" s="47">
        <v>221.56521739130434</v>
      </c>
      <c r="G29" s="47">
        <v>226.13043478260869</v>
      </c>
      <c r="H29" s="47">
        <v>230.1044776119403</v>
      </c>
      <c r="I29" s="47">
        <v>233.59090909090909</v>
      </c>
      <c r="J29" s="47">
        <v>229.0597014925373</v>
      </c>
      <c r="K29" s="47">
        <v>227.59090909090909</v>
      </c>
      <c r="L29" s="47">
        <v>219.73134328358208</v>
      </c>
      <c r="M29" s="47">
        <v>214.23529411764707</v>
      </c>
      <c r="N29" s="47">
        <v>211.9402985074627</v>
      </c>
      <c r="O29" s="47">
        <v>210.59701492537314</v>
      </c>
      <c r="P29" s="47">
        <v>209.78787878787878</v>
      </c>
      <c r="Q29" s="47">
        <v>212.26153846153846</v>
      </c>
      <c r="R29" s="47">
        <v>212.55223880597015</v>
      </c>
      <c r="S29" s="47">
        <v>204.44117647058823</v>
      </c>
      <c r="T29" s="47">
        <v>209.89393939393941</v>
      </c>
      <c r="U29" s="47">
        <v>228.91803278688525</v>
      </c>
      <c r="V29" s="47">
        <v>1.3271236959761552</v>
      </c>
      <c r="W29" s="9">
        <v>6.3228299959883234E-3</v>
      </c>
    </row>
    <row r="30" spans="2:23" s="4" customFormat="1" ht="12" x14ac:dyDescent="0.2">
      <c r="B30" s="46" t="s">
        <v>25</v>
      </c>
      <c r="C30" s="47">
        <v>159.40454545454546</v>
      </c>
      <c r="D30" s="47">
        <v>165.08095238095237</v>
      </c>
      <c r="E30" s="47">
        <v>173.6766169154229</v>
      </c>
      <c r="F30" s="47">
        <v>183.29473684210527</v>
      </c>
      <c r="G30" s="47">
        <v>187.28877005347593</v>
      </c>
      <c r="H30" s="47">
        <v>180.92857142857142</v>
      </c>
      <c r="I30" s="47">
        <v>198.85380116959064</v>
      </c>
      <c r="J30" s="47">
        <v>200.16167664670658</v>
      </c>
      <c r="K30" s="47">
        <v>210.48765432098764</v>
      </c>
      <c r="L30" s="47">
        <v>214.93710691823898</v>
      </c>
      <c r="M30" s="47">
        <v>217.08333333333334</v>
      </c>
      <c r="N30" s="47">
        <v>224.48684210526315</v>
      </c>
      <c r="O30" s="47">
        <v>229.51677852348993</v>
      </c>
      <c r="P30" s="47">
        <v>232.17241379310346</v>
      </c>
      <c r="Q30" s="47">
        <v>240.98581560283688</v>
      </c>
      <c r="R30" s="47">
        <v>248.02898550724638</v>
      </c>
      <c r="S30" s="47">
        <v>256.63846153846151</v>
      </c>
      <c r="T30" s="47">
        <v>274.96774193548384</v>
      </c>
      <c r="U30" s="47">
        <v>283.8235294117647</v>
      </c>
      <c r="V30" s="47">
        <v>73.335875090777051</v>
      </c>
      <c r="W30" s="9">
        <v>0.2667071947224412</v>
      </c>
    </row>
    <row r="31" spans="2:23" s="4" customFormat="1" ht="12" x14ac:dyDescent="0.2">
      <c r="B31" s="46" t="s">
        <v>26</v>
      </c>
      <c r="C31" s="47">
        <v>156.56603773584905</v>
      </c>
      <c r="D31" s="47">
        <v>163.90384615384616</v>
      </c>
      <c r="E31" s="47">
        <v>167.84615384615384</v>
      </c>
      <c r="F31" s="47">
        <v>180.625</v>
      </c>
      <c r="G31" s="47">
        <v>179.22448979591837</v>
      </c>
      <c r="H31" s="47">
        <v>178.83673469387756</v>
      </c>
      <c r="I31" s="47">
        <v>180.18367346938774</v>
      </c>
      <c r="J31" s="47">
        <v>185.82978723404256</v>
      </c>
      <c r="K31" s="47">
        <v>184.33333333333334</v>
      </c>
      <c r="L31" s="47">
        <v>195.21428571428572</v>
      </c>
      <c r="M31" s="47">
        <v>200.16666666666666</v>
      </c>
      <c r="N31" s="47">
        <v>215.21052631578948</v>
      </c>
      <c r="O31" s="47">
        <v>203.1</v>
      </c>
      <c r="P31" s="47">
        <v>218.82051282051282</v>
      </c>
      <c r="Q31" s="47">
        <v>237.55555555555554</v>
      </c>
      <c r="R31" s="47">
        <v>243.57142857142858</v>
      </c>
      <c r="S31" s="47">
        <v>244.68571428571428</v>
      </c>
      <c r="T31" s="47">
        <v>253.41176470588235</v>
      </c>
      <c r="U31" s="47">
        <v>254.73529411764707</v>
      </c>
      <c r="V31" s="47">
        <v>70.401960784313729</v>
      </c>
      <c r="W31" s="9">
        <v>0.27781646549056022</v>
      </c>
    </row>
    <row r="32" spans="2:23" s="4" customFormat="1" ht="12" x14ac:dyDescent="0.2">
      <c r="B32" s="46" t="s">
        <v>27</v>
      </c>
      <c r="C32" s="47">
        <v>131.58441558441558</v>
      </c>
      <c r="D32" s="47">
        <v>136</v>
      </c>
      <c r="E32" s="47">
        <v>141.56164383561645</v>
      </c>
      <c r="F32" s="47">
        <v>160.12698412698413</v>
      </c>
      <c r="G32" s="47">
        <v>169.04918032786884</v>
      </c>
      <c r="H32" s="47">
        <v>176.30508474576271</v>
      </c>
      <c r="I32" s="47">
        <v>195.75471698113208</v>
      </c>
      <c r="J32" s="47">
        <v>192.72727272727272</v>
      </c>
      <c r="K32" s="47">
        <v>211.14285714285714</v>
      </c>
      <c r="L32" s="47">
        <v>212.14583333333334</v>
      </c>
      <c r="M32" s="47">
        <v>220.36956521739131</v>
      </c>
      <c r="N32" s="47">
        <v>222.71739130434781</v>
      </c>
      <c r="O32" s="47">
        <v>208.97777777777779</v>
      </c>
      <c r="P32" s="47">
        <v>214.8</v>
      </c>
      <c r="Q32" s="47">
        <v>229.53488372093022</v>
      </c>
      <c r="R32" s="47">
        <v>231.30232558139534</v>
      </c>
      <c r="S32" s="47">
        <v>219.09090909090909</v>
      </c>
      <c r="T32" s="47">
        <v>220.52272727272728</v>
      </c>
      <c r="U32" s="47">
        <v>218.77777777777777</v>
      </c>
      <c r="V32" s="47">
        <v>7.6349206349206327</v>
      </c>
      <c r="W32" s="9">
        <v>3.4621921873287421E-2</v>
      </c>
    </row>
    <row r="33" spans="2:23" s="4" customFormat="1" ht="12" x14ac:dyDescent="0.2">
      <c r="B33" s="46" t="s">
        <v>28</v>
      </c>
      <c r="C33" s="47">
        <v>183.08041237113403</v>
      </c>
      <c r="D33" s="47">
        <v>191.77321814254859</v>
      </c>
      <c r="E33" s="47">
        <v>198.60544217687075</v>
      </c>
      <c r="F33" s="47">
        <v>209.9928400954654</v>
      </c>
      <c r="G33" s="47">
        <v>211.38072289156628</v>
      </c>
      <c r="H33" s="47">
        <v>220.04761904761904</v>
      </c>
      <c r="I33" s="47">
        <v>222.3989898989899</v>
      </c>
      <c r="J33" s="47">
        <v>226.54219948849104</v>
      </c>
      <c r="K33" s="47">
        <v>224.49614395886888</v>
      </c>
      <c r="L33" s="47">
        <v>226.72538860103626</v>
      </c>
      <c r="M33" s="47">
        <v>231.96266666666668</v>
      </c>
      <c r="N33" s="47">
        <v>235.82655826558266</v>
      </c>
      <c r="O33" s="47">
        <v>235.28804347826087</v>
      </c>
      <c r="P33" s="47">
        <v>243.1549295774648</v>
      </c>
      <c r="Q33" s="47">
        <v>252.71470588235294</v>
      </c>
      <c r="R33" s="47">
        <v>255.955223880597</v>
      </c>
      <c r="S33" s="47">
        <v>266.921875</v>
      </c>
      <c r="T33" s="47">
        <v>274.95145631067959</v>
      </c>
      <c r="U33" s="47">
        <v>289.0915254237288</v>
      </c>
      <c r="V33" s="47">
        <v>64.595381464859912</v>
      </c>
      <c r="W33" s="9">
        <v>0.2349337673333535</v>
      </c>
    </row>
    <row r="34" spans="2:23" s="4" customFormat="1" ht="12" x14ac:dyDescent="0.2">
      <c r="B34" s="46" t="s">
        <v>29</v>
      </c>
      <c r="C34" s="47">
        <v>136.21637426900585</v>
      </c>
      <c r="D34" s="47">
        <v>138.60119047619048</v>
      </c>
      <c r="E34" s="47">
        <v>146.96226415094338</v>
      </c>
      <c r="F34" s="47">
        <v>154.06756756756758</v>
      </c>
      <c r="G34" s="47">
        <v>162.89285714285714</v>
      </c>
      <c r="H34" s="47">
        <v>166.56204379562044</v>
      </c>
      <c r="I34" s="47">
        <v>173.29007633587787</v>
      </c>
      <c r="J34" s="47">
        <v>177.81395348837211</v>
      </c>
      <c r="K34" s="47">
        <v>185.96031746031747</v>
      </c>
      <c r="L34" s="47">
        <v>186.2258064516129</v>
      </c>
      <c r="M34" s="47">
        <v>187.39669421487602</v>
      </c>
      <c r="N34" s="47">
        <v>198.15929203539824</v>
      </c>
      <c r="O34" s="47">
        <v>201.26785714285714</v>
      </c>
      <c r="P34" s="47">
        <v>211.88990825688074</v>
      </c>
      <c r="Q34" s="47">
        <v>224.05882352941177</v>
      </c>
      <c r="R34" s="47">
        <v>227.42574257425741</v>
      </c>
      <c r="S34" s="47">
        <v>233.18</v>
      </c>
      <c r="T34" s="47">
        <v>235.28282828282829</v>
      </c>
      <c r="U34" s="47">
        <v>243.79166666666666</v>
      </c>
      <c r="V34" s="47">
        <v>57.831349206349188</v>
      </c>
      <c r="W34" s="9">
        <v>0.24579502732273942</v>
      </c>
    </row>
    <row r="35" spans="2:23" s="4" customFormat="1" ht="12" x14ac:dyDescent="0.2">
      <c r="B35" s="46" t="s">
        <v>30</v>
      </c>
      <c r="C35" s="47">
        <v>211.86614173228347</v>
      </c>
      <c r="D35" s="47">
        <v>215.8288</v>
      </c>
      <c r="E35" s="47">
        <v>230.22260273972603</v>
      </c>
      <c r="F35" s="47">
        <v>242.20572450805008</v>
      </c>
      <c r="G35" s="47">
        <v>252.29313543599258</v>
      </c>
      <c r="H35" s="47">
        <v>255.11985018726591</v>
      </c>
      <c r="I35" s="47">
        <v>260.91603053435114</v>
      </c>
      <c r="J35" s="47">
        <v>264.42115384615386</v>
      </c>
      <c r="K35" s="47">
        <v>270.5009708737864</v>
      </c>
      <c r="L35" s="47">
        <v>274.07185628742513</v>
      </c>
      <c r="M35" s="47">
        <v>266.14343434343436</v>
      </c>
      <c r="N35" s="47">
        <v>271.25773195876286</v>
      </c>
      <c r="O35" s="47">
        <v>278.42557651991615</v>
      </c>
      <c r="P35" s="47">
        <v>281.02118644067798</v>
      </c>
      <c r="Q35" s="47">
        <v>286.06263498920089</v>
      </c>
      <c r="R35" s="47">
        <v>297.27578475336321</v>
      </c>
      <c r="S35" s="47">
        <v>303.41230068337131</v>
      </c>
      <c r="T35" s="47">
        <v>330.19106699751859</v>
      </c>
      <c r="U35" s="47">
        <v>331.67326732673268</v>
      </c>
      <c r="V35" s="47">
        <v>61.172296452946284</v>
      </c>
      <c r="W35" s="9">
        <v>0.18526332952976587</v>
      </c>
    </row>
    <row r="36" spans="2:23" s="4" customFormat="1" ht="12" x14ac:dyDescent="0.2">
      <c r="B36" s="46" t="s">
        <v>31</v>
      </c>
      <c r="C36" s="47">
        <v>186.74518201284798</v>
      </c>
      <c r="D36" s="47">
        <v>192.26096491228071</v>
      </c>
      <c r="E36" s="47">
        <v>197.51693002257338</v>
      </c>
      <c r="F36" s="47">
        <v>208.59665871121717</v>
      </c>
      <c r="G36" s="47">
        <v>217.96725440806046</v>
      </c>
      <c r="H36" s="47">
        <v>232.13101604278074</v>
      </c>
      <c r="I36" s="47">
        <v>241.9639889196676</v>
      </c>
      <c r="J36" s="47">
        <v>248.69800569800569</v>
      </c>
      <c r="K36" s="47">
        <v>237.73295454545453</v>
      </c>
      <c r="L36" s="47">
        <v>238.92753623188406</v>
      </c>
      <c r="M36" s="47">
        <v>242.80232558139534</v>
      </c>
      <c r="N36" s="47">
        <v>249.86526946107784</v>
      </c>
      <c r="O36" s="47">
        <v>254.92638036809817</v>
      </c>
      <c r="P36" s="47">
        <v>261.25316455696202</v>
      </c>
      <c r="Q36" s="47">
        <v>265.15064102564105</v>
      </c>
      <c r="R36" s="47">
        <v>260.73885350318471</v>
      </c>
      <c r="S36" s="47">
        <v>265.06070287539939</v>
      </c>
      <c r="T36" s="47">
        <v>279.36700336700335</v>
      </c>
      <c r="U36" s="47">
        <v>287.17931034482757</v>
      </c>
      <c r="V36" s="47">
        <v>49.446355799373038</v>
      </c>
      <c r="W36" s="9">
        <v>0.17699425917675593</v>
      </c>
    </row>
    <row r="37" spans="2:23" s="4" customFormat="1" ht="12" x14ac:dyDescent="0.2">
      <c r="B37" s="46" t="s">
        <v>32</v>
      </c>
      <c r="C37" s="47">
        <v>163.71830985915494</v>
      </c>
      <c r="D37" s="47">
        <v>164.61428571428573</v>
      </c>
      <c r="E37" s="47">
        <v>173.16417910447763</v>
      </c>
      <c r="F37" s="47">
        <v>180.71875</v>
      </c>
      <c r="G37" s="47">
        <v>190.54098360655738</v>
      </c>
      <c r="H37" s="47">
        <v>194.11864406779662</v>
      </c>
      <c r="I37" s="47">
        <v>196.08620689655172</v>
      </c>
      <c r="J37" s="47">
        <v>181.5084745762712</v>
      </c>
      <c r="K37" s="47">
        <v>184.86206896551724</v>
      </c>
      <c r="L37" s="47">
        <v>181.93103448275863</v>
      </c>
      <c r="M37" s="47">
        <v>186.57627118644066</v>
      </c>
      <c r="N37" s="47">
        <v>182.23728813559322</v>
      </c>
      <c r="O37" s="47">
        <v>184.23728813559322</v>
      </c>
      <c r="P37" s="47">
        <v>193.125</v>
      </c>
      <c r="Q37" s="47">
        <v>198.38181818181818</v>
      </c>
      <c r="R37" s="47">
        <v>203.15094339622641</v>
      </c>
      <c r="S37" s="47">
        <v>200.03703703703704</v>
      </c>
      <c r="T37" s="47">
        <v>205.30188679245282</v>
      </c>
      <c r="U37" s="47">
        <v>222.72</v>
      </c>
      <c r="V37" s="47">
        <v>37.85793103448276</v>
      </c>
      <c r="W37" s="9">
        <v>0.18440128157592009</v>
      </c>
    </row>
    <row r="38" spans="2:23" s="4" customFormat="1" ht="12" x14ac:dyDescent="0.2">
      <c r="B38" s="46" t="s">
        <v>33</v>
      </c>
      <c r="C38" s="47">
        <v>199.27891156462584</v>
      </c>
      <c r="D38" s="47">
        <v>204.53846153846155</v>
      </c>
      <c r="E38" s="47">
        <v>225.29104477611941</v>
      </c>
      <c r="F38" s="47">
        <v>234.37404580152671</v>
      </c>
      <c r="G38" s="47">
        <v>244.96899224806202</v>
      </c>
      <c r="H38" s="47">
        <v>246.94615384615383</v>
      </c>
      <c r="I38" s="47">
        <v>253.18604651162789</v>
      </c>
      <c r="J38" s="47">
        <v>255.13821138211381</v>
      </c>
      <c r="K38" s="47">
        <v>260.42622950819674</v>
      </c>
      <c r="L38" s="47">
        <v>272.33913043478259</v>
      </c>
      <c r="M38" s="47">
        <v>276.21238938053096</v>
      </c>
      <c r="N38" s="47">
        <v>298.42201834862385</v>
      </c>
      <c r="O38" s="47">
        <v>309.73333333333335</v>
      </c>
      <c r="P38" s="47">
        <v>309.83809523809526</v>
      </c>
      <c r="Q38" s="47">
        <v>327.10891089108912</v>
      </c>
      <c r="R38" s="47">
        <v>344.4375</v>
      </c>
      <c r="S38" s="47">
        <v>358.92473118279571</v>
      </c>
      <c r="T38" s="47">
        <v>372.375</v>
      </c>
      <c r="U38" s="47">
        <v>386.75862068965517</v>
      </c>
      <c r="V38" s="47">
        <v>126.33239118145843</v>
      </c>
      <c r="W38" s="9">
        <v>0.3392612049183174</v>
      </c>
    </row>
    <row r="39" spans="2:23" s="4" customFormat="1" ht="12" x14ac:dyDescent="0.2">
      <c r="B39" s="46" t="s">
        <v>34</v>
      </c>
      <c r="C39" s="47">
        <v>186.49743589743591</v>
      </c>
      <c r="D39" s="47">
        <v>189.9375</v>
      </c>
      <c r="E39" s="47">
        <v>203.47222222222223</v>
      </c>
      <c r="F39" s="47">
        <v>212.19767441860466</v>
      </c>
      <c r="G39" s="47">
        <v>220.15662650602408</v>
      </c>
      <c r="H39" s="47">
        <v>225.70807453416148</v>
      </c>
      <c r="I39" s="47">
        <v>238.09740259740261</v>
      </c>
      <c r="J39" s="47">
        <v>239.98</v>
      </c>
      <c r="K39" s="47">
        <v>247.72602739726028</v>
      </c>
      <c r="L39" s="47">
        <v>247.9251700680272</v>
      </c>
      <c r="M39" s="47">
        <v>253.17241379310346</v>
      </c>
      <c r="N39" s="47">
        <v>258.35915492957747</v>
      </c>
      <c r="O39" s="47">
        <v>260.93661971830988</v>
      </c>
      <c r="P39" s="47">
        <v>268.68840579710144</v>
      </c>
      <c r="Q39" s="47">
        <v>273.27941176470586</v>
      </c>
      <c r="R39" s="47">
        <v>290.88372093023258</v>
      </c>
      <c r="S39" s="47">
        <v>285.2348484848485</v>
      </c>
      <c r="T39" s="47">
        <v>300.70634920634922</v>
      </c>
      <c r="U39" s="47">
        <v>328.37068965517244</v>
      </c>
      <c r="V39" s="47">
        <v>80.644662257912159</v>
      </c>
      <c r="W39" s="9">
        <v>0.26818410210079263</v>
      </c>
    </row>
    <row r="40" spans="2:23" s="4" customFormat="1" ht="12" x14ac:dyDescent="0.2">
      <c r="B40" s="46" t="s">
        <v>35</v>
      </c>
      <c r="C40" s="47">
        <v>133.22033898305085</v>
      </c>
      <c r="D40" s="47">
        <v>137.81578947368422</v>
      </c>
      <c r="E40" s="47">
        <v>146.49541284403671</v>
      </c>
      <c r="F40" s="47">
        <v>163.22340425531914</v>
      </c>
      <c r="G40" s="47">
        <v>164.43010752688173</v>
      </c>
      <c r="H40" s="47">
        <v>171.17977528089887</v>
      </c>
      <c r="I40" s="47">
        <v>174.39772727272728</v>
      </c>
      <c r="J40" s="47">
        <v>173.55681818181819</v>
      </c>
      <c r="K40" s="47">
        <v>186.17073170731706</v>
      </c>
      <c r="L40" s="47">
        <v>186.8860759493671</v>
      </c>
      <c r="M40" s="47">
        <v>194.73417721518987</v>
      </c>
      <c r="N40" s="47">
        <v>199.43421052631578</v>
      </c>
      <c r="O40" s="47">
        <v>187.77333333333334</v>
      </c>
      <c r="P40" s="47">
        <v>193.84931506849315</v>
      </c>
      <c r="Q40" s="47">
        <v>204.5735294117647</v>
      </c>
      <c r="R40" s="47">
        <v>221.21538461538461</v>
      </c>
      <c r="S40" s="47">
        <v>228.33333333333334</v>
      </c>
      <c r="T40" s="47">
        <v>258.5272727272727</v>
      </c>
      <c r="U40" s="47">
        <v>276.78846153846155</v>
      </c>
      <c r="V40" s="47">
        <v>90.617729831144487</v>
      </c>
      <c r="W40" s="9">
        <v>0.35051516567360202</v>
      </c>
    </row>
    <row r="41" spans="2:23" s="4" customFormat="1" ht="12" x14ac:dyDescent="0.2">
      <c r="B41" s="46" t="s">
        <v>36</v>
      </c>
      <c r="C41" s="47">
        <v>197.74074074074073</v>
      </c>
      <c r="D41" s="47">
        <v>191.82142857142858</v>
      </c>
      <c r="E41" s="47">
        <v>228.82608695652175</v>
      </c>
      <c r="F41" s="47">
        <v>229.52380952380952</v>
      </c>
      <c r="G41" s="47">
        <v>254.47368421052633</v>
      </c>
      <c r="H41" s="47">
        <v>250.61111111111111</v>
      </c>
      <c r="I41" s="47">
        <v>264.77777777777777</v>
      </c>
      <c r="J41" s="47">
        <v>253.38888888888889</v>
      </c>
      <c r="K41" s="47">
        <v>227.05</v>
      </c>
      <c r="L41" s="47">
        <v>198.86363636363637</v>
      </c>
      <c r="M41" s="47">
        <v>187.28571428571428</v>
      </c>
      <c r="N41" s="47">
        <v>194.38095238095238</v>
      </c>
      <c r="O41" s="47">
        <v>191.38095238095238</v>
      </c>
      <c r="P41" s="47">
        <v>191.23809523809524</v>
      </c>
      <c r="Q41" s="47">
        <v>189.52380952380952</v>
      </c>
      <c r="R41" s="47">
        <v>181.56521739130434</v>
      </c>
      <c r="S41" s="47">
        <v>173.70833333333334</v>
      </c>
      <c r="T41" s="47">
        <v>221.35294117647058</v>
      </c>
      <c r="U41" s="47">
        <v>204.9375</v>
      </c>
      <c r="V41" s="47">
        <v>-22.112500000000011</v>
      </c>
      <c r="W41" s="9">
        <v>-9.9897023651342065E-2</v>
      </c>
    </row>
    <row r="42" spans="2:23" s="4" customFormat="1" ht="12" x14ac:dyDescent="0.2">
      <c r="B42" s="46" t="s">
        <v>37</v>
      </c>
      <c r="C42" s="47">
        <v>218.27272727272728</v>
      </c>
      <c r="D42" s="47">
        <v>227.02941176470588</v>
      </c>
      <c r="E42" s="47">
        <v>229.44117647058823</v>
      </c>
      <c r="F42" s="47">
        <v>230.23529411764707</v>
      </c>
      <c r="G42" s="47">
        <v>226.51428571428571</v>
      </c>
      <c r="H42" s="47">
        <v>232.70588235294119</v>
      </c>
      <c r="I42" s="47">
        <v>227.93939393939394</v>
      </c>
      <c r="J42" s="47">
        <v>250.56666666666666</v>
      </c>
      <c r="K42" s="47">
        <v>235.93548387096774</v>
      </c>
      <c r="L42" s="47">
        <v>230.53125</v>
      </c>
      <c r="M42" s="47">
        <v>243.36666666666667</v>
      </c>
      <c r="N42" s="47">
        <v>252.74193548387098</v>
      </c>
      <c r="O42" s="47">
        <v>254.89655172413794</v>
      </c>
      <c r="P42" s="47">
        <v>276.18518518518516</v>
      </c>
      <c r="Q42" s="47">
        <v>268.78571428571428</v>
      </c>
      <c r="R42" s="47">
        <v>267.14285714285717</v>
      </c>
      <c r="S42" s="47">
        <v>266.39285714285717</v>
      </c>
      <c r="T42" s="47">
        <v>306.83333333333331</v>
      </c>
      <c r="U42" s="47">
        <v>310.09090909090907</v>
      </c>
      <c r="V42" s="47">
        <v>74.155425219941321</v>
      </c>
      <c r="W42" s="9">
        <v>0.24167982146640302</v>
      </c>
    </row>
    <row r="43" spans="2:23" s="4" customFormat="1" ht="12" x14ac:dyDescent="0.2">
      <c r="B43" s="46" t="s">
        <v>38</v>
      </c>
      <c r="C43" s="47">
        <v>206.05769230769232</v>
      </c>
      <c r="D43" s="47">
        <v>211.89320388349515</v>
      </c>
      <c r="E43" s="47">
        <v>215.29</v>
      </c>
      <c r="F43" s="47">
        <v>216.26262626262627</v>
      </c>
      <c r="G43" s="47">
        <v>220.28865979381445</v>
      </c>
      <c r="H43" s="47">
        <v>232.5108695652174</v>
      </c>
      <c r="I43" s="47">
        <v>242.91860465116278</v>
      </c>
      <c r="J43" s="47">
        <v>259.15662650602411</v>
      </c>
      <c r="K43" s="47">
        <v>250.42168674698794</v>
      </c>
      <c r="L43" s="47">
        <v>242.16279069767441</v>
      </c>
      <c r="M43" s="47">
        <v>242.5595238095238</v>
      </c>
      <c r="N43" s="47">
        <v>240.51764705882354</v>
      </c>
      <c r="O43" s="47">
        <v>254.51898734177215</v>
      </c>
      <c r="P43" s="47">
        <v>285.78873239436621</v>
      </c>
      <c r="Q43" s="47">
        <v>288.28571428571428</v>
      </c>
      <c r="R43" s="47">
        <v>314.04615384615386</v>
      </c>
      <c r="S43" s="47">
        <v>339.69491525423729</v>
      </c>
      <c r="T43" s="47">
        <v>344.36842105263156</v>
      </c>
      <c r="U43" s="47">
        <v>361.8</v>
      </c>
      <c r="V43" s="47">
        <v>111.37831325301207</v>
      </c>
      <c r="W43" s="9">
        <v>0.32342777805398587</v>
      </c>
    </row>
    <row r="44" spans="2:23" s="4" customFormat="1" ht="12" x14ac:dyDescent="0.2">
      <c r="B44" s="46" t="s">
        <v>39</v>
      </c>
      <c r="C44" s="47">
        <v>154.41666666666666</v>
      </c>
      <c r="D44" s="47">
        <v>162.38596491228071</v>
      </c>
      <c r="E44" s="47">
        <v>169.4018691588785</v>
      </c>
      <c r="F44" s="47">
        <v>175.08571428571429</v>
      </c>
      <c r="G44" s="47">
        <v>174.48113207547169</v>
      </c>
      <c r="H44" s="47">
        <v>176</v>
      </c>
      <c r="I44" s="47">
        <v>182.05882352941177</v>
      </c>
      <c r="J44" s="47">
        <v>185.79</v>
      </c>
      <c r="K44" s="47">
        <v>185.70833333333334</v>
      </c>
      <c r="L44" s="47">
        <v>200.59550561797752</v>
      </c>
      <c r="M44" s="47">
        <v>204.71111111111111</v>
      </c>
      <c r="N44" s="47">
        <v>217.97674418604652</v>
      </c>
      <c r="O44" s="47">
        <v>224.47619047619048</v>
      </c>
      <c r="P44" s="47">
        <v>227.92771084337349</v>
      </c>
      <c r="Q44" s="47">
        <v>234.13414634146341</v>
      </c>
      <c r="R44" s="47">
        <v>259.17333333333335</v>
      </c>
      <c r="S44" s="47">
        <v>270.44444444444446</v>
      </c>
      <c r="T44" s="47">
        <v>293.30434782608694</v>
      </c>
      <c r="U44" s="47">
        <v>301.52941176470586</v>
      </c>
      <c r="V44" s="47">
        <v>115.82107843137251</v>
      </c>
      <c r="W44" s="9">
        <v>0.39488360568063563</v>
      </c>
    </row>
    <row r="45" spans="2:23" s="4" customFormat="1" ht="12" x14ac:dyDescent="0.2">
      <c r="B45" s="46" t="s">
        <v>40</v>
      </c>
      <c r="C45" s="47">
        <v>235.74054054054054</v>
      </c>
      <c r="D45" s="47">
        <v>237.93989071038251</v>
      </c>
      <c r="E45" s="47">
        <v>242.21666666666667</v>
      </c>
      <c r="F45" s="47">
        <v>246.65536723163842</v>
      </c>
      <c r="G45" s="47">
        <v>256.13529411764705</v>
      </c>
      <c r="H45" s="47">
        <v>265.17682926829269</v>
      </c>
      <c r="I45" s="47">
        <v>277.24528301886795</v>
      </c>
      <c r="J45" s="47">
        <v>276.03105590062114</v>
      </c>
      <c r="K45" s="47">
        <v>281.53750000000002</v>
      </c>
      <c r="L45" s="47">
        <v>285.37579617834393</v>
      </c>
      <c r="M45" s="47">
        <v>296.23287671232879</v>
      </c>
      <c r="N45" s="47">
        <v>295.44217687074831</v>
      </c>
      <c r="O45" s="47">
        <v>298.8095238095238</v>
      </c>
      <c r="P45" s="47">
        <v>304.08275862068967</v>
      </c>
      <c r="Q45" s="47">
        <v>325.81751824817519</v>
      </c>
      <c r="R45" s="47">
        <v>325.04379562043795</v>
      </c>
      <c r="S45" s="47">
        <v>332.58208955223881</v>
      </c>
      <c r="T45" s="47">
        <v>344.06976744186045</v>
      </c>
      <c r="U45" s="47">
        <v>356.92063492063494</v>
      </c>
      <c r="V45" s="47">
        <v>75.383134920634916</v>
      </c>
      <c r="W45" s="9">
        <v>0.21909258544016907</v>
      </c>
    </row>
    <row r="46" spans="2:23" s="4" customFormat="1" ht="12" x14ac:dyDescent="0.2">
      <c r="B46" s="46" t="s">
        <v>41</v>
      </c>
      <c r="C46" s="47">
        <v>136.68918918918919</v>
      </c>
      <c r="D46" s="47">
        <v>145.72463768115941</v>
      </c>
      <c r="E46" s="47">
        <v>175.37931034482759</v>
      </c>
      <c r="F46" s="47">
        <v>184.17857142857142</v>
      </c>
      <c r="G46" s="47">
        <v>198.69230769230768</v>
      </c>
      <c r="H46" s="47">
        <v>209.69387755102042</v>
      </c>
      <c r="I46" s="47">
        <v>242.02325581395348</v>
      </c>
      <c r="J46" s="47">
        <v>252.8780487804878</v>
      </c>
      <c r="K46" s="47">
        <v>248.41025641025641</v>
      </c>
      <c r="L46" s="47">
        <v>256.86486486486484</v>
      </c>
      <c r="M46" s="47">
        <v>274.77777777777777</v>
      </c>
      <c r="N46" s="47">
        <v>256.14705882352939</v>
      </c>
      <c r="O46" s="47">
        <v>262.375</v>
      </c>
      <c r="P46" s="47">
        <v>268.61290322580646</v>
      </c>
      <c r="Q46" s="47">
        <v>296.58620689655174</v>
      </c>
      <c r="R46" s="47">
        <v>318.14814814814815</v>
      </c>
      <c r="S46" s="47">
        <v>317</v>
      </c>
      <c r="T46" s="47">
        <v>328.11538461538464</v>
      </c>
      <c r="U46" s="47">
        <v>350.56</v>
      </c>
      <c r="V46" s="47">
        <v>102.14974358974359</v>
      </c>
      <c r="W46" s="9">
        <v>0.3113226272808971</v>
      </c>
    </row>
    <row r="47" spans="2:23" s="4" customFormat="1" ht="12" x14ac:dyDescent="0.2">
      <c r="B47" s="46" t="s">
        <v>42</v>
      </c>
      <c r="C47" s="47">
        <v>139.34328358208955</v>
      </c>
      <c r="D47" s="47">
        <v>144.96923076923076</v>
      </c>
      <c r="E47" s="47">
        <v>149.22222222222223</v>
      </c>
      <c r="F47" s="47">
        <v>158.83050847457628</v>
      </c>
      <c r="G47" s="47">
        <v>167.30909090909091</v>
      </c>
      <c r="H47" s="47">
        <v>170.4814814814815</v>
      </c>
      <c r="I47" s="47">
        <v>175.76923076923077</v>
      </c>
      <c r="J47" s="47">
        <v>192.20833333333334</v>
      </c>
      <c r="K47" s="47">
        <v>198.1875</v>
      </c>
      <c r="L47" s="47">
        <v>194.22448979591837</v>
      </c>
      <c r="M47" s="47">
        <v>191.48</v>
      </c>
      <c r="N47" s="47">
        <v>177</v>
      </c>
      <c r="O47" s="47">
        <v>180.48979591836735</v>
      </c>
      <c r="P47" s="47">
        <v>177.79591836734693</v>
      </c>
      <c r="Q47" s="47">
        <v>175.25490196078431</v>
      </c>
      <c r="R47" s="47">
        <v>180.46</v>
      </c>
      <c r="S47" s="47">
        <v>205.8095238095238</v>
      </c>
      <c r="T47" s="47">
        <v>208.71428571428572</v>
      </c>
      <c r="U47" s="47">
        <v>205.90909090909091</v>
      </c>
      <c r="V47" s="47">
        <v>7.7215909090909065</v>
      </c>
      <c r="W47" s="9">
        <v>3.6995986559641578E-2</v>
      </c>
    </row>
    <row r="48" spans="2:23" s="4" customFormat="1" ht="12" x14ac:dyDescent="0.2">
      <c r="B48" s="46" t="s">
        <v>43</v>
      </c>
      <c r="C48" s="47">
        <v>150.24752475247524</v>
      </c>
      <c r="D48" s="47">
        <v>165.54347826086956</v>
      </c>
      <c r="E48" s="47">
        <v>167.20879120879121</v>
      </c>
      <c r="F48" s="47">
        <v>181.60714285714286</v>
      </c>
      <c r="G48" s="47">
        <v>190.79518072289156</v>
      </c>
      <c r="H48" s="47">
        <v>205.66249999999999</v>
      </c>
      <c r="I48" s="47">
        <v>205.72839506172841</v>
      </c>
      <c r="J48" s="47">
        <v>212.01234567901236</v>
      </c>
      <c r="K48" s="47">
        <v>224.39473684210526</v>
      </c>
      <c r="L48" s="47">
        <v>229.97333333333333</v>
      </c>
      <c r="M48" s="47">
        <v>242.92957746478874</v>
      </c>
      <c r="N48" s="47">
        <v>257.64615384615382</v>
      </c>
      <c r="O48" s="47">
        <v>283.87096774193549</v>
      </c>
      <c r="P48" s="47">
        <v>266.61403508771929</v>
      </c>
      <c r="Q48" s="47">
        <v>264.37931034482756</v>
      </c>
      <c r="R48" s="47">
        <v>257.45614035087721</v>
      </c>
      <c r="S48" s="47">
        <v>264.14814814814815</v>
      </c>
      <c r="T48" s="47">
        <v>292.32</v>
      </c>
      <c r="U48" s="47">
        <v>289.74509803921569</v>
      </c>
      <c r="V48" s="47">
        <v>65.350361197110431</v>
      </c>
      <c r="W48" s="9">
        <v>0.22355761219591691</v>
      </c>
    </row>
    <row r="49" spans="2:23" s="4" customFormat="1" ht="12" x14ac:dyDescent="0.2">
      <c r="B49" s="46" t="s">
        <v>44</v>
      </c>
      <c r="C49" s="47">
        <v>162.18</v>
      </c>
      <c r="D49" s="47">
        <v>171.16666666666666</v>
      </c>
      <c r="E49" s="47">
        <v>182.97345132743362</v>
      </c>
      <c r="F49" s="47">
        <v>195.3943661971831</v>
      </c>
      <c r="G49" s="47">
        <v>212.92857142857142</v>
      </c>
      <c r="H49" s="47">
        <v>224.04324324324324</v>
      </c>
      <c r="I49" s="47">
        <v>241.76744186046511</v>
      </c>
      <c r="J49" s="47">
        <v>245.45614035087721</v>
      </c>
      <c r="K49" s="47">
        <v>249.38922155688624</v>
      </c>
      <c r="L49" s="47">
        <v>241.26035502958581</v>
      </c>
      <c r="M49" s="47">
        <v>240.62275449101796</v>
      </c>
      <c r="N49" s="47">
        <v>232.21951219512195</v>
      </c>
      <c r="O49" s="47">
        <v>244.1764705882353</v>
      </c>
      <c r="P49" s="47">
        <v>245.33333333333334</v>
      </c>
      <c r="Q49" s="47">
        <v>252.77622377622379</v>
      </c>
      <c r="R49" s="47">
        <v>276.61363636363637</v>
      </c>
      <c r="S49" s="47">
        <v>276.67424242424244</v>
      </c>
      <c r="T49" s="47">
        <v>287.67460317460319</v>
      </c>
      <c r="U49" s="47">
        <v>294.56</v>
      </c>
      <c r="V49" s="47">
        <v>45.170778443113761</v>
      </c>
      <c r="W49" s="9">
        <v>0.15702039020697806</v>
      </c>
    </row>
    <row r="50" spans="2:23" s="4" customFormat="1" ht="12" x14ac:dyDescent="0.2">
      <c r="B50" s="46" t="s">
        <v>45</v>
      </c>
      <c r="C50" s="47">
        <v>163.5</v>
      </c>
      <c r="D50" s="47">
        <v>167.09836065573771</v>
      </c>
      <c r="E50" s="47">
        <v>170.08333333333334</v>
      </c>
      <c r="F50" s="47">
        <v>170.2295081967213</v>
      </c>
      <c r="G50" s="47">
        <v>175.93220338983051</v>
      </c>
      <c r="H50" s="47">
        <v>188.69642857142858</v>
      </c>
      <c r="I50" s="47">
        <v>199.30188679245282</v>
      </c>
      <c r="J50" s="47">
        <v>200.34615384615384</v>
      </c>
      <c r="K50" s="47">
        <v>199.57692307692307</v>
      </c>
      <c r="L50" s="47">
        <v>189.37254901960785</v>
      </c>
      <c r="M50" s="47">
        <v>183.84615384615384</v>
      </c>
      <c r="N50" s="47">
        <v>201.16666666666666</v>
      </c>
      <c r="O50" s="47">
        <v>205.7659574468085</v>
      </c>
      <c r="P50" s="47">
        <v>215.41304347826087</v>
      </c>
      <c r="Q50" s="47">
        <v>218.84444444444443</v>
      </c>
      <c r="R50" s="47">
        <v>222.79545454545453</v>
      </c>
      <c r="S50" s="47">
        <v>225.65116279069767</v>
      </c>
      <c r="T50" s="47">
        <v>240.8</v>
      </c>
      <c r="U50" s="47">
        <v>262.72500000000002</v>
      </c>
      <c r="V50" s="47">
        <v>63.148076923076957</v>
      </c>
      <c r="W50" s="9">
        <v>0.2622428443649375</v>
      </c>
    </row>
    <row r="51" spans="2:23" s="4" customFormat="1" ht="12" x14ac:dyDescent="0.2">
      <c r="B51" s="46" t="s">
        <v>46</v>
      </c>
      <c r="C51" s="47">
        <v>183.42388059701491</v>
      </c>
      <c r="D51" s="47">
        <v>185.75975975975976</v>
      </c>
      <c r="E51" s="47">
        <v>200.70358306188925</v>
      </c>
      <c r="F51" s="47">
        <v>211.5529010238908</v>
      </c>
      <c r="G51" s="47">
        <v>217.95070422535213</v>
      </c>
      <c r="H51" s="47">
        <v>223.87364620938629</v>
      </c>
      <c r="I51" s="47">
        <v>226.66788321167883</v>
      </c>
      <c r="J51" s="47">
        <v>225.45488721804512</v>
      </c>
      <c r="K51" s="47">
        <v>234.46124031007753</v>
      </c>
      <c r="L51" s="47">
        <v>237.50988142292491</v>
      </c>
      <c r="M51" s="47">
        <v>247.17479674796749</v>
      </c>
      <c r="N51" s="47">
        <v>247.74596774193549</v>
      </c>
      <c r="O51" s="47">
        <v>247.07171314741035</v>
      </c>
      <c r="P51" s="47">
        <v>252.5</v>
      </c>
      <c r="Q51" s="47">
        <v>258.20168067226894</v>
      </c>
      <c r="R51" s="47">
        <v>269.00438596491227</v>
      </c>
      <c r="S51" s="47">
        <v>274.19911504424778</v>
      </c>
      <c r="T51" s="47">
        <v>291.77725118483414</v>
      </c>
      <c r="U51" s="47">
        <v>298.36190476190478</v>
      </c>
      <c r="V51" s="47">
        <v>63.900664451827254</v>
      </c>
      <c r="W51" s="9">
        <v>0.21900495735134493</v>
      </c>
    </row>
    <row r="52" spans="2:23" s="4" customFormat="1" ht="12" x14ac:dyDescent="0.2">
      <c r="B52" s="46" t="s">
        <v>47</v>
      </c>
      <c r="C52" s="47">
        <v>149.76370510396976</v>
      </c>
      <c r="D52" s="47">
        <v>155.87376725838266</v>
      </c>
      <c r="E52" s="47">
        <v>167.88983050847457</v>
      </c>
      <c r="F52" s="47">
        <v>177.07640449438202</v>
      </c>
      <c r="G52" s="47">
        <v>186.62647754137114</v>
      </c>
      <c r="H52" s="47">
        <v>198.15211970074813</v>
      </c>
      <c r="I52" s="47">
        <v>204.43112244897958</v>
      </c>
      <c r="J52" s="47">
        <v>213.65517241379311</v>
      </c>
      <c r="K52" s="47">
        <v>220.97275204359673</v>
      </c>
      <c r="L52" s="47">
        <v>230.71875</v>
      </c>
      <c r="M52" s="47">
        <v>234.63294797687863</v>
      </c>
      <c r="N52" s="47">
        <v>230.3639053254438</v>
      </c>
      <c r="O52" s="47">
        <v>236.49397590361446</v>
      </c>
      <c r="P52" s="47">
        <v>242.06191950464395</v>
      </c>
      <c r="Q52" s="47">
        <v>239.42153846153846</v>
      </c>
      <c r="R52" s="47">
        <v>246.10476190476192</v>
      </c>
      <c r="S52" s="47">
        <v>252.96405228758169</v>
      </c>
      <c r="T52" s="47">
        <v>263.61148648648651</v>
      </c>
      <c r="U52" s="47">
        <v>270.36551724137934</v>
      </c>
      <c r="V52" s="47">
        <v>49.392765197782609</v>
      </c>
      <c r="W52" s="9">
        <v>0.18736954848253407</v>
      </c>
    </row>
    <row r="53" spans="2:23" s="4" customFormat="1" ht="12" x14ac:dyDescent="0.2">
      <c r="B53" s="48" t="s">
        <v>82</v>
      </c>
      <c r="C53" s="10"/>
      <c r="D53" s="10"/>
      <c r="E53" s="10"/>
      <c r="F53" s="10"/>
      <c r="G53" s="10"/>
      <c r="H53" s="10"/>
      <c r="I53" s="10"/>
      <c r="J53" s="10"/>
      <c r="K53" s="49">
        <v>236.1007049345418</v>
      </c>
      <c r="L53" s="49">
        <v>238.41127256715103</v>
      </c>
      <c r="M53" s="49">
        <v>241.98638336076613</v>
      </c>
      <c r="N53" s="49">
        <v>246.41834074528447</v>
      </c>
      <c r="O53" s="49">
        <v>250.28062256809338</v>
      </c>
      <c r="P53" s="49">
        <v>255.88816104809075</v>
      </c>
      <c r="Q53" s="49">
        <v>261.09148727984342</v>
      </c>
      <c r="R53" s="49">
        <v>267.2538037117539</v>
      </c>
      <c r="S53" s="49">
        <v>272.91458831568161</v>
      </c>
      <c r="T53" s="49">
        <v>287.06114398422091</v>
      </c>
      <c r="U53" s="49">
        <v>295.03326023391816</v>
      </c>
      <c r="V53" s="49">
        <v>58.932555299376361</v>
      </c>
      <c r="W53" s="23">
        <v>0.20529617656165874</v>
      </c>
    </row>
    <row r="54" spans="2:23" s="4" customFormat="1" ht="12" x14ac:dyDescent="0.2">
      <c r="B54" s="38" t="s">
        <v>58</v>
      </c>
      <c r="C54" s="38"/>
      <c r="D54" s="38"/>
      <c r="E54" s="38"/>
      <c r="F54" s="38"/>
      <c r="G54" s="38"/>
      <c r="H54" s="38"/>
      <c r="I54" s="38"/>
      <c r="J54" s="38"/>
      <c r="K54" s="38"/>
      <c r="L54" s="50">
        <v>2.310567632609235</v>
      </c>
      <c r="M54" s="50">
        <v>3.5751107936150959</v>
      </c>
      <c r="N54" s="50">
        <v>4.4319573845183413</v>
      </c>
      <c r="O54" s="50">
        <v>3.8622818228089102</v>
      </c>
      <c r="P54" s="50">
        <v>5.6075384799973733</v>
      </c>
      <c r="Q54" s="50">
        <v>5.2033262317526692</v>
      </c>
      <c r="R54" s="50">
        <v>6.1623164319104831</v>
      </c>
      <c r="S54" s="50">
        <v>5.6607846039277092</v>
      </c>
      <c r="T54" s="50">
        <v>14.146555668539293</v>
      </c>
      <c r="U54" s="50">
        <v>7.9721162496972511</v>
      </c>
      <c r="V54" s="38"/>
      <c r="W54" s="38"/>
    </row>
    <row r="55" spans="2:23" s="4" customFormat="1" ht="12" x14ac:dyDescent="0.2">
      <c r="B55" s="34" t="s">
        <v>48</v>
      </c>
      <c r="C55" s="34"/>
      <c r="D55" s="34"/>
      <c r="E55" s="34"/>
      <c r="F55" s="34"/>
      <c r="G55" s="34"/>
      <c r="H55" s="34"/>
      <c r="I55" s="34"/>
      <c r="J55" s="34"/>
      <c r="K55" s="34"/>
      <c r="L55" s="51">
        <v>9.7863648194097212E-3</v>
      </c>
      <c r="M55" s="51">
        <v>1.4995561053465408E-2</v>
      </c>
      <c r="N55" s="51">
        <v>1.8314904016359237E-2</v>
      </c>
      <c r="O55" s="51">
        <v>1.5673678392312686E-2</v>
      </c>
      <c r="P55" s="51">
        <v>2.2405004520362901E-2</v>
      </c>
      <c r="Q55" s="51">
        <v>2.0334376590305691E-2</v>
      </c>
      <c r="R55" s="51">
        <v>2.3602134623813227E-2</v>
      </c>
      <c r="S55" s="51">
        <v>2.1181306029354547E-2</v>
      </c>
      <c r="T55" s="51">
        <v>5.1835102534628544E-2</v>
      </c>
      <c r="U55" s="51">
        <v>2.7771491951329576E-2</v>
      </c>
      <c r="V55" s="34"/>
      <c r="W55" s="34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FB15A-D956-4B4A-9EA2-653A36B2FF7A}">
  <sheetPr>
    <tabColor theme="5"/>
  </sheetPr>
  <dimension ref="B1:P14"/>
  <sheetViews>
    <sheetView showGridLines="0" showRowColHeaders="0" topLeftCell="A8" workbookViewId="0">
      <selection activeCell="O14" sqref="O14"/>
    </sheetView>
  </sheetViews>
  <sheetFormatPr baseColWidth="10" defaultRowHeight="15" x14ac:dyDescent="0.25"/>
  <cols>
    <col min="1" max="1" width="2.7109375" customWidth="1"/>
    <col min="2" max="2" width="24.85546875" style="4" customWidth="1"/>
    <col min="3" max="15" width="9.7109375" style="4" customWidth="1"/>
    <col min="16" max="16" width="8" style="4" customWidth="1"/>
  </cols>
  <sheetData>
    <row r="1" spans="2:15" hidden="1" x14ac:dyDescent="0.25"/>
    <row r="2" spans="2:15" hidden="1" x14ac:dyDescent="0.25"/>
    <row r="3" spans="2:15" hidden="1" x14ac:dyDescent="0.25">
      <c r="C3" s="54" t="s">
        <v>86</v>
      </c>
    </row>
    <row r="4" spans="2:15" hidden="1" x14ac:dyDescent="0.25">
      <c r="B4" s="54" t="s">
        <v>87</v>
      </c>
      <c r="C4" s="4" t="s">
        <v>60</v>
      </c>
      <c r="D4" s="4" t="s">
        <v>61</v>
      </c>
      <c r="E4" s="4" t="s">
        <v>62</v>
      </c>
      <c r="F4" s="4" t="s">
        <v>63</v>
      </c>
      <c r="G4" s="4" t="s">
        <v>64</v>
      </c>
      <c r="H4" s="4" t="s">
        <v>65</v>
      </c>
      <c r="I4" s="4" t="s">
        <v>66</v>
      </c>
      <c r="J4" s="4" t="s">
        <v>67</v>
      </c>
      <c r="K4" s="4" t="s">
        <v>68</v>
      </c>
      <c r="L4" s="4" t="s">
        <v>69</v>
      </c>
      <c r="M4" s="4" t="s">
        <v>70</v>
      </c>
    </row>
    <row r="5" spans="2:15" hidden="1" x14ac:dyDescent="0.25">
      <c r="B5" s="55" t="s">
        <v>75</v>
      </c>
      <c r="C5" s="56">
        <v>1641000</v>
      </c>
      <c r="D5" s="56">
        <v>1624400</v>
      </c>
      <c r="E5" s="56">
        <v>1617200</v>
      </c>
      <c r="F5" s="56">
        <v>1606800</v>
      </c>
      <c r="G5" s="56">
        <v>1608000</v>
      </c>
      <c r="H5" s="56">
        <v>1601600</v>
      </c>
      <c r="I5" s="56">
        <v>1601000</v>
      </c>
      <c r="J5" s="56">
        <v>1598600</v>
      </c>
      <c r="K5" s="56">
        <v>1598100</v>
      </c>
      <c r="L5" s="56">
        <v>1601200</v>
      </c>
      <c r="M5" s="56">
        <v>1614600</v>
      </c>
    </row>
    <row r="6" spans="2:15" hidden="1" x14ac:dyDescent="0.25">
      <c r="B6" s="55" t="s">
        <v>74</v>
      </c>
      <c r="C6" s="56">
        <v>6951</v>
      </c>
      <c r="D6" s="56">
        <v>6813</v>
      </c>
      <c r="E6" s="56">
        <v>6683</v>
      </c>
      <c r="F6" s="56">
        <v>6521</v>
      </c>
      <c r="G6" s="56">
        <v>6425</v>
      </c>
      <c r="H6" s="56">
        <v>6259</v>
      </c>
      <c r="I6" s="56">
        <v>6132</v>
      </c>
      <c r="J6" s="56">
        <v>5981</v>
      </c>
      <c r="K6" s="56">
        <v>5854</v>
      </c>
      <c r="L6" s="56">
        <v>5577</v>
      </c>
      <c r="M6" s="56">
        <v>5472</v>
      </c>
    </row>
    <row r="7" spans="2:15" hidden="1" x14ac:dyDescent="0.25">
      <c r="B7" s="55" t="s">
        <v>76</v>
      </c>
      <c r="C7" s="56">
        <v>227.07804192689937</v>
      </c>
      <c r="D7" s="56">
        <v>228.10825690815469</v>
      </c>
      <c r="E7" s="56">
        <v>231.27741222639878</v>
      </c>
      <c r="F7" s="56">
        <v>236.32652128721747</v>
      </c>
      <c r="G7" s="56">
        <v>239.35108647167769</v>
      </c>
      <c r="H7" s="56">
        <v>243.81178122201857</v>
      </c>
      <c r="I7" s="56">
        <v>249.16059837860635</v>
      </c>
      <c r="J7" s="56">
        <v>256.4722148385527</v>
      </c>
      <c r="K7" s="56">
        <v>260.66974371885198</v>
      </c>
      <c r="L7" s="56">
        <v>275.41272689543234</v>
      </c>
      <c r="M7" s="56">
        <v>284.492607685949</v>
      </c>
    </row>
    <row r="9" spans="2:15" ht="28.5" customHeight="1" x14ac:dyDescent="0.25">
      <c r="B9" s="57" t="s">
        <v>93</v>
      </c>
      <c r="N9" s="17"/>
    </row>
    <row r="10" spans="2:15" ht="24" x14ac:dyDescent="0.25">
      <c r="B10" s="38" t="s">
        <v>57</v>
      </c>
      <c r="C10" s="66" t="s">
        <v>60</v>
      </c>
      <c r="D10" s="66" t="s">
        <v>61</v>
      </c>
      <c r="E10" s="66" t="s">
        <v>62</v>
      </c>
      <c r="F10" s="66" t="s">
        <v>63</v>
      </c>
      <c r="G10" s="66" t="s">
        <v>64</v>
      </c>
      <c r="H10" s="66" t="s">
        <v>65</v>
      </c>
      <c r="I10" s="66" t="s">
        <v>66</v>
      </c>
      <c r="J10" s="66" t="s">
        <v>67</v>
      </c>
      <c r="K10" s="66" t="s">
        <v>68</v>
      </c>
      <c r="L10" s="66" t="s">
        <v>69</v>
      </c>
      <c r="M10" s="66" t="s">
        <v>70</v>
      </c>
      <c r="N10" s="85" t="s">
        <v>89</v>
      </c>
      <c r="O10" s="85" t="s">
        <v>90</v>
      </c>
    </row>
    <row r="11" spans="2:15" x14ac:dyDescent="0.25">
      <c r="B11" s="38" t="s">
        <v>88</v>
      </c>
      <c r="C11" s="67">
        <v>1641000</v>
      </c>
      <c r="D11" s="67">
        <v>1624400</v>
      </c>
      <c r="E11" s="67">
        <v>1617200</v>
      </c>
      <c r="F11" s="67">
        <v>1606800</v>
      </c>
      <c r="G11" s="67">
        <v>1608000</v>
      </c>
      <c r="H11" s="67">
        <v>1601600</v>
      </c>
      <c r="I11" s="67">
        <v>1601000</v>
      </c>
      <c r="J11" s="67">
        <v>1598600</v>
      </c>
      <c r="K11" s="67">
        <v>1598100</v>
      </c>
      <c r="L11" s="67">
        <v>1601200</v>
      </c>
      <c r="M11" s="67">
        <v>1614600</v>
      </c>
      <c r="N11" s="69">
        <f>M11-C11</f>
        <v>-26400</v>
      </c>
      <c r="O11" s="70">
        <f t="shared" ref="O11:O12" si="0">N11/C11</f>
        <v>-1.6087751371115174E-2</v>
      </c>
    </row>
    <row r="12" spans="2:15" x14ac:dyDescent="0.25">
      <c r="B12" s="74" t="s">
        <v>92</v>
      </c>
      <c r="C12" s="68">
        <v>6951</v>
      </c>
      <c r="D12" s="68">
        <v>6813</v>
      </c>
      <c r="E12" s="68">
        <v>6683</v>
      </c>
      <c r="F12" s="68">
        <v>6521</v>
      </c>
      <c r="G12" s="68">
        <v>6425</v>
      </c>
      <c r="H12" s="68">
        <v>6259</v>
      </c>
      <c r="I12" s="68">
        <v>6132</v>
      </c>
      <c r="J12" s="68">
        <v>5981</v>
      </c>
      <c r="K12" s="68">
        <v>5854</v>
      </c>
      <c r="L12" s="68">
        <v>5577</v>
      </c>
      <c r="M12" s="68">
        <v>5472</v>
      </c>
      <c r="N12" s="69">
        <f>M12-C12</f>
        <v>-1479</v>
      </c>
      <c r="O12" s="70">
        <f t="shared" si="0"/>
        <v>-0.2127751402675874</v>
      </c>
    </row>
    <row r="13" spans="2:15" x14ac:dyDescent="0.25">
      <c r="B13" s="34" t="s">
        <v>91</v>
      </c>
      <c r="C13" s="71">
        <v>236.1007049345418</v>
      </c>
      <c r="D13" s="71">
        <v>238.41127256715103</v>
      </c>
      <c r="E13" s="71">
        <v>241.98638336076613</v>
      </c>
      <c r="F13" s="71">
        <v>246.41834074528447</v>
      </c>
      <c r="G13" s="71">
        <v>250.28062256809338</v>
      </c>
      <c r="H13" s="71">
        <v>255.88816104809075</v>
      </c>
      <c r="I13" s="71">
        <v>261.09148727984342</v>
      </c>
      <c r="J13" s="71">
        <v>267.2538037117539</v>
      </c>
      <c r="K13" s="71">
        <v>272.91458831568161</v>
      </c>
      <c r="L13" s="71">
        <v>287.06114398422091</v>
      </c>
      <c r="M13" s="71">
        <v>295.03326023391816</v>
      </c>
      <c r="N13" s="72">
        <f>M13-C13</f>
        <v>58.932555299376361</v>
      </c>
      <c r="O13" s="73">
        <v>0.21</v>
      </c>
    </row>
    <row r="14" spans="2:15" x14ac:dyDescent="0.25">
      <c r="B14" s="7" t="s">
        <v>94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��< ? x m l   v e r s i o n = " 1 . 0 "   e n c o d i n g = " U T F - 1 6 " ? > < G e m i n i   x m l n s = " h t t p : / / g e m i n i / p i v o t c u s t o m i z a t i o n / T a b l e X M L _ F o r e t a k _ 5 d 3 f 7 a 0 5 - d 1 3 e - 4 c 7 0 - b 7 8 a - 6 a f c e 2 e 0 8 8 d b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 k o m m u n e < / s t r i n g > < / k e y > < v a l u e > < i n t > 1 8 7 < / i n t > < / v a l u e > < / i t e m > < i t e m > < k e y > < s t r i n g > 2 0 0 0 < / s t r i n g > < / k e y > < v a l u e > < i n t > 1 2 3 < / i n t > < / v a l u e > < / i t e m > < i t e m > < k e y > < s t r i n g > 2 0 0 1 < / s t r i n g > < / k e y > < v a l u e > < i n t > 1 2 3 < / i n t > < / v a l u e > < / i t e m > < i t e m > < k e y > < s t r i n g > 2 0 0 2 < / s t r i n g > < / k e y > < v a l u e > < i n t > 1 2 3 < / i n t > < / v a l u e > < / i t e m > < i t e m > < k e y > < s t r i n g > 2 0 0 3 < / s t r i n g > < / k e y > < v a l u e > < i n t > 1 2 3 < / i n t > < / v a l u e > < / i t e m > < i t e m > < k e y > < s t r i n g > 2 0 0 4 < / s t r i n g > < / k e y > < v a l u e > < i n t > 1 2 3 < / i n t > < / v a l u e > < / i t e m > < i t e m > < k e y > < s t r i n g > 2 0 0 5 < / s t r i n g > < / k e y > < v a l u e > < i n t > 1 2 3 < / i n t > < / v a l u e > < / i t e m > < i t e m > < k e y > < s t r i n g > 2 0 0 6 < / s t r i n g > < / k e y > < v a l u e > < i n t > 1 2 3 < / i n t > < / v a l u e > < / i t e m > < i t e m > < k e y > < s t r i n g > 2 0 0 7 < / s t r i n g > < / k e y > < v a l u e > < i n t > 1 2 3 < / i n t > < / v a l u e > < / i t e m > < i t e m > < k e y > < s t r i n g > 2 0 0 8 < / s t r i n g > < / k e y > < v a l u e > < i n t > 1 2 3 < / i n t > < / v a l u e > < / i t e m > < i t e m > < k e y > < s t r i n g > 2 0 0 9 < / s t r i n g > < / k e y > < v a l u e > < i n t > 1 2 3 < / i n t > < / v a l u e > < / i t e m > < i t e m > < k e y > < s t r i n g > 2 0 1 0 < / s t r i n g > < / k e y > < v a l u e > < i n t > 1 2 3 < / i n t > < / v a l u e > < / i t e m > < i t e m > < k e y > < s t r i n g > 2 0 1 1 < / s t r i n g > < / k e y > < v a l u e > < i n t > 1 2 3 < / i n t > < / v a l u e > < / i t e m > < i t e m > < k e y > < s t r i n g > 2 0 1 2 < / s t r i n g > < / k e y > < v a l u e > < i n t > 1 2 3 < / i n t > < / v a l u e > < / i t e m > < i t e m > < k e y > < s t r i n g > 2 0 1 3 < / s t r i n g > < / k e y > < v a l u e > < i n t > 1 2 3 < / i n t > < / v a l u e > < / i t e m > < i t e m > < k e y > < s t r i n g > 2 0 1 4 < / s t r i n g > < / k e y > < v a l u e > < i n t > 1 2 3 < / i n t > < / v a l u e > < / i t e m > < i t e m > < k e y > < s t r i n g > 2 0 1 5 < / s t r i n g > < / k e y > < v a l u e > < i n t > 1 2 3 < / i n t > < / v a l u e > < / i t e m > < i t e m > < k e y > < s t r i n g > 2 0 1 6 < / s t r i n g > < / k e y > < v a l u e > < i n t > 1 2 3 < / i n t > < / v a l u e > < / i t e m > < i t e m > < k e y > < s t r i n g > 2 0 1 7 < / s t r i n g > < / k e y > < v a l u e > < i n t > 1 2 3 < / i n t > < / v a l u e > < / i t e m > < i t e m > < k e y > < s t r i n g > 2 0 1 8 < / s t r i n g > < / k e y > < v a l u e > < i n t > 1 2 3 < / i n t > < / v a l u e > < / i t e m > < / C o l u m n W i d t h s > < C o l u m n D i s p l a y I n d e x > < i t e m > < k e y > < s t r i n g > k o m m u n e < / s t r i n g > < / k e y > < v a l u e > < i n t > 0 < / i n t > < / v a l u e > < / i t e m > < i t e m > < k e y > < s t r i n g > 2 0 0 0 < / s t r i n g > < / k e y > < v a l u e > < i n t > 1 < / i n t > < / v a l u e > < / i t e m > < i t e m > < k e y > < s t r i n g > 2 0 0 1 < / s t r i n g > < / k e y > < v a l u e > < i n t > 2 < / i n t > < / v a l u e > < / i t e m > < i t e m > < k e y > < s t r i n g > 2 0 0 2 < / s t r i n g > < / k e y > < v a l u e > < i n t > 3 < / i n t > < / v a l u e > < / i t e m > < i t e m > < k e y > < s t r i n g > 2 0 0 3 < / s t r i n g > < / k e y > < v a l u e > < i n t > 4 < / i n t > < / v a l u e > < / i t e m > < i t e m > < k e y > < s t r i n g > 2 0 0 4 < / s t r i n g > < / k e y > < v a l u e > < i n t > 5 < / i n t > < / v a l u e > < / i t e m > < i t e m > < k e y > < s t r i n g > 2 0 0 5 < / s t r i n g > < / k e y > < v a l u e > < i n t > 6 < / i n t > < / v a l u e > < / i t e m > < i t e m > < k e y > < s t r i n g > 2 0 0 6 < / s t r i n g > < / k e y > < v a l u e > < i n t > 7 < / i n t > < / v a l u e > < / i t e m > < i t e m > < k e y > < s t r i n g > 2 0 0 7 < / s t r i n g > < / k e y > < v a l u e > < i n t > 8 < / i n t > < / v a l u e > < / i t e m > < i t e m > < k e y > < s t r i n g > 2 0 0 8 < / s t r i n g > < / k e y > < v a l u e > < i n t > 9 < / i n t > < / v a l u e > < / i t e m > < i t e m > < k e y > < s t r i n g > 2 0 0 9 < / s t r i n g > < / k e y > < v a l u e > < i n t > 1 0 < / i n t > < / v a l u e > < / i t e m > < i t e m > < k e y > < s t r i n g > 2 0 1 0 < / s t r i n g > < / k e y > < v a l u e > < i n t > 1 1 < / i n t > < / v a l u e > < / i t e m > < i t e m > < k e y > < s t r i n g > 2 0 1 1 < / s t r i n g > < / k e y > < v a l u e > < i n t > 1 2 < / i n t > < / v a l u e > < / i t e m > < i t e m > < k e y > < s t r i n g > 2 0 1 2 < / s t r i n g > < / k e y > < v a l u e > < i n t > 1 3 < / i n t > < / v a l u e > < / i t e m > < i t e m > < k e y > < s t r i n g > 2 0 1 3 < / s t r i n g > < / k e y > < v a l u e > < i n t > 1 4 < / i n t > < / v a l u e > < / i t e m > < i t e m > < k e y > < s t r i n g > 2 0 1 4 < / s t r i n g > < / k e y > < v a l u e > < i n t > 1 5 < / i n t > < / v a l u e > < / i t e m > < i t e m > < k e y > < s t r i n g > 2 0 1 5 < / s t r i n g > < / k e y > < v a l u e > < i n t > 1 6 < / i n t > < / v a l u e > < / i t e m > < i t e m > < k e y > < s t r i n g > 2 0 1 6 < / s t r i n g > < / k e y > < v a l u e > < i n t > 1 7 < / i n t > < / v a l u e > < / i t e m > < i t e m > < k e y > < s t r i n g > 2 0 1 7 < / s t r i n g > < / k e y > < v a l u e > < i n t > 1 8 < / i n t > < / v a l u e > < / i t e m > < i t e m > < k e y > < s t r i n g > 2 0 1 8 < / s t r i n g > < / k e y > < v a l u e > < i n t > 1 9 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D a t a M a s h u p   s q m i d = " 8 9 6 c 7 9 0 c - a 4 1 0 - 4 2 0 e - 9 c 6 d - e 8 7 b 5 a 7 c d d 6 5 "   x m l n s = " h t t p : / / s c h e m a s . m i c r o s o f t . c o m / D a t a M a s h u p " > A A A A A B g D A A B Q S w M E F A A C A A g A + 1 6 R T e S L u O + o A A A A + A A A A B I A H A B D b 2 5 m a W c v U G F j a 2 F n Z S 5 4 b W w g o h g A K K A U A A A A A A A A A A A A A A A A A A A A A A A A A A A A h Y 9 B D o I w F E S v Q r q n h S q G k E 9 Z u B U 1 M T F u a 6 n Q C M X Q Y r m b C 4 / k F S R R 1 J 3 L m b x J 3 j x u d 8 i G p v a u s j O q 1 S k K c Y A 8 q U V b K F 2 m q L c n P 0 Y Z g y 0 X Z 1 5 K b 4 S 1 S Q a j U l R Z e 0 k I c c 5 h N 8 N t V x I a B C E 5 5 K u d q G T D f a W N 5 V p I 9 F k V / 1 e I w f 4 l w y h e z H F E 4 w h H M Q U y 1 Z A r / U X o a I w D I D 8 l L P v a 9 p 1 k + u i v N 0 C m C O T 9 g j 0 B U E s D B B Q A A g A I A P t e k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7 X p F N K I p H u A 4 A A A A R A A A A E w A c A E Z v c m 1 1 b G F z L 1 N l Y 3 R p b 2 4 x L m 0 g o h g A K K A U A A A A A A A A A A A A A A A A A A A A A A A A A A A A K 0 5 N L s n M z 1 M I h t C G 1 g B Q S w E C L Q A U A A I A C A D 7 X p F N 5 I u 4 7 6 g A A A D 4 A A A A E g A A A A A A A A A A A A A A A A A A A A A A Q 2 9 u Z m l n L 1 B h Y 2 t h Z 2 U u e G 1 s U E s B A i 0 A F A A C A A g A + 1 6 R T Q / K 6 a u k A A A A 6 Q A A A B M A A A A A A A A A A A A A A A A A 9 A A A A F t D b 2 5 0 Z W 5 0 X 1 R 5 c G V z X S 5 4 b W x Q S w E C L Q A U A A I A C A D 7 X p F N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7 D w 7 S 6 O / E W d g s Y O h q x 4 l Q A A A A A C A A A A A A A Q Z g A A A A E A A C A A A A B h j T F 3 Z 4 Y t D L 3 5 5 / M I u m k V 4 k P L X 2 G A b 3 H P H 7 w m N y j K N A A A A A A O g A A A A A I A A C A A A A A J Y c P X / f o T O j 0 7 D x n K J k h z g g 5 q D p z v a z 2 g x K I z I x s J z l A A A A A i T 8 Z V H d B I K S y 3 B m g h r + a L x w k P B f X Q J U / 4 R R A h q Z h K k x H G y g d 3 y R N T u b i + C B z n P h 2 n W O D E x m F 3 C 9 1 b c 0 s c H q g f N E H 0 X L 5 m c F p a B D w G 9 I 1 M X U A A A A B Y p s z r Z t e W p P k 0 d 7 H s Q N F 5 2 + u X k u t l 1 J x U i s d i 3 R y X U f y W 3 w 2 p v W R Y J / j u c q B 2 m y k o n 7 R F 5 V q C G d Q A g a D W y E f v < / D a t a M a s h u p > 
</file>

<file path=customXml/item3.xml>��< ? x m l   v e r s i o n = " 1 . 0 "   e n c o d i n g = " U T F - 1 6 " ? > < G e m i n i   x m l n s = " h t t p : / / g e m i n i / p i v o t c u s t o m i z a t i o n / T a b l e X M L _ B a s e _ a n t _ a r e a l _ f f d 4 d f 6 a - 1 1 f 4 - 4 b c 7 - a 6 5 f - 9 5 9 8 4 7 9 c 5 d 7 a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 � r < / s t r i n g > < / k e y > < v a l u e > < i n t > 8 7 < / i n t > < / v a l u e > < / i t e m > < i t e m > < k e y > < s t r i n g > O R G N R < / s t r i n g > < / k e y > < v a l u e > < i n t > 3 5 2 < / i n t > < / v a l u e > < / i t e m > < i t e m > < k e y > < s t r i n g > O R G N A V N < / s t r i n g > < / k e y > < v a l u e > < i n t > 1 8 9 < / i n t > < / v a l u e > < / i t e m > < i t e m > < k e y > < s t r i n g > E P O S T < / s t r i n g > < / k e y > < v a l u e > < i n t > 1 4 3 < / i n t > < / v a l u e > < / i t e m > < i t e m > < k e y > < s t r i n g > M O B I L < / s t r i n g > < / k e y > < v a l u e > < i n t > 1 4 6 < / i n t > < / v a l u e > < / i t e m > < i t e m > < k e y > < s t r i n g > k n r < / s t r i n g > < / k e y > < v a l u e > < i n t > 1 0 3 < / i n t > < / v a l u e > < / i t e m > < i t e m > < k e y > < s t r i n g > g n r < / s t r i n g > < / k e y > < v a l u e > < i n t > 1 0 3 < / i n t > < / v a l u e > < / i t e m > < i t e m > < k e y > < s t r i n g > b n r < / s t r i n g > < / k e y > < v a l u e > < i n t > 1 0 5 < / i n t > < / v a l u e > < / i t e m > < i t e m > < k e y > < s t r i n g > f n r < / s t r i n g > < / k e y > < v a l u e > < i n t > 9 8 < / i n t > < / v a l u e > < / i t e m > < i t e m > < k e y > < s t r i n g > S T A T U S < / s t r i n g > < / k e y > < v a l u e > < i n t > 1 5 3 < / i n t > < / v a l u e > < / i t e m > < i t e m > < k e y > < s t r i n g > f u l l d y r k a < / s t r i n g > < / k e y > < v a l u e > < i n t > 1 6 9 < / i n t > < / v a l u e > < / i t e m > < i t e m > < k e y > < s t r i n g > o v e r f l a t e d y r a k < / s t r i n g > < / k e y > < v a l u e > < i n t > 2 4 0 < / i n t > < / v a l u e > < / i t e m > < i t e m > < k e y > < s t r i n g > i n n m a r k s b e i t e < / s t r i n g > < / k e y > < v a l u e > < i n t > 2 3 9 < / i n t > < / v a l u e > < / i t e m > < i t e m > < k e y > < s t r i n g > t o t a l a r e a l < / s t r i n g > < / k e y > < v a l u e > < i n t > 4 0 8 < / i n t > < / v a l u e > < / i t e m > < / C o l u m n W i d t h s > < C o l u m n D i s p l a y I n d e x > < i t e m > < k e y > < s t r i n g > � r < / s t r i n g > < / k e y > < v a l u e > < i n t > 0 < / i n t > < / v a l u e > < / i t e m > < i t e m > < k e y > < s t r i n g > O R G N R < / s t r i n g > < / k e y > < v a l u e > < i n t > 1 < / i n t > < / v a l u e > < / i t e m > < i t e m > < k e y > < s t r i n g > O R G N A V N < / s t r i n g > < / k e y > < v a l u e > < i n t > 2 < / i n t > < / v a l u e > < / i t e m > < i t e m > < k e y > < s t r i n g > E P O S T < / s t r i n g > < / k e y > < v a l u e > < i n t > 3 < / i n t > < / v a l u e > < / i t e m > < i t e m > < k e y > < s t r i n g > M O B I L < / s t r i n g > < / k e y > < v a l u e > < i n t > 4 < / i n t > < / v a l u e > < / i t e m > < i t e m > < k e y > < s t r i n g > k n r < / s t r i n g > < / k e y > < v a l u e > < i n t > 5 < / i n t > < / v a l u e > < / i t e m > < i t e m > < k e y > < s t r i n g > g n r < / s t r i n g > < / k e y > < v a l u e > < i n t > 6 < / i n t > < / v a l u e > < / i t e m > < i t e m > < k e y > < s t r i n g > b n r < / s t r i n g > < / k e y > < v a l u e > < i n t > 7 < / i n t > < / v a l u e > < / i t e m > < i t e m > < k e y > < s t r i n g > f n r < / s t r i n g > < / k e y > < v a l u e > < i n t > 8 < / i n t > < / v a l u e > < / i t e m > < i t e m > < k e y > < s t r i n g > S T A T U S < / s t r i n g > < / k e y > < v a l u e > < i n t > 9 < / i n t > < / v a l u e > < / i t e m > < i t e m > < k e y > < s t r i n g > f u l l d y r k a < / s t r i n g > < / k e y > < v a l u e > < i n t > 1 0 < / i n t > < / v a l u e > < / i t e m > < i t e m > < k e y > < s t r i n g > o v e r f l a t e d y r a k < / s t r i n g > < / k e y > < v a l u e > < i n t > 1 1 < / i n t > < / v a l u e > < / i t e m > < i t e m > < k e y > < s t r i n g > i n n m a r k s b e i t e < / s t r i n g > < / k e y > < v a l u e > < i n t > 1 2 < / i n t > < / v a l u e > < / i t e m > < i t e m > < k e y > < s t r i n g > t o t a l a r e a l < / s t r i n g > < / k e y > < v a l u e > < i n t > 1 3 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a 7 3 e 7 8 a 0 - d d e 7 - 4 a 0 3 - 9 e 5 a - d 4 c b 1 1 9 0 1 d f a " > < C u s t o m C o n t e n t > < ! [ C D A T A [ < ? x m l   v e r s i o n = " 1 . 0 "   e n c o d i n g = " u t f - 1 6 " ? > < S e t t i n g s > < C a l c u l a t e d F i e l d s > < i t e m > < M e a s u r e N a m e > a n t a l l   f o r e t a k < / M e a s u r e N a m e > < D i s p l a y N a m e > a n t a l l   f o r e t a k < / D i s p l a y N a m e > < V i s i b l e > F a l s e < / V i s i b l e > < / i t e m > < i t e m > < M e a s u r e N a m e > T o t . a r e a l < / M e a s u r e N a m e > < D i s p l a y N a m e > T o t . a r e a l < / D i s p l a y N a m e > < V i s i b l e > F a l s e < / V i s i b l e > < / i t e m > < i t e m > < M e a s u r e N a m e > g j e n n o m s n i t t a r e a l < / M e a s u r e N a m e > < D i s p l a y N a m e > g j e n n o m s n i t t a r e a l < / D i s p l a y N a m e > < V i s i b l e > F a l s e < / V i s i b l e > < / i t e m > < i t e m > < M e a s u r e N a m e > a l l e _ a n t _ s � k e r e < / M e a s u r e N a m e > < D i s p l a y N a m e > a l l e _ a n t _ s � k e r e < / D i s p l a y N a m e > < V i s i b l e > F a l s e < / V i s i b l e > < / i t e m > < i t e m > < M e a s u r e N a m e > T o t - a r e a l < / M e a s u r e N a m e > < D i s p l a y N a m e > T o t - a r e a l < / D i s p l a y N a m e > < V i s i b l e > F a l s e < / V i s i b l e > < / i t e m > < i t e m > < M e a s u r e N a m e > g j . s n . a l l e < / M e a s u r e N a m e > < D i s p l a y N a m e > g j . s n . a l l e 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6 0 3 6 5 6 a c - d 6 3 8 - 4 4 1 9 - a b 3 0 - a e a 1 a 9 2 6 4 d 5 a " > < C u s t o m C o n t e n t > < ! [ C D A T A [ < ? x m l   v e r s i o n = " 1 . 0 "   e n c o d i n g = " u t f - 1 6 " ? > < S e t t i n g s > < C a l c u l a t e d F i e l d s > < i t e m > < M e a s u r e N a m e > a n t a l l   f o r e t a k < / M e a s u r e N a m e > < D i s p l a y N a m e > a n t a l l   f o r e t a k < / D i s p l a y N a m e > < V i s i b l e > F a l s e < / V i s i b l e > < / i t e m > < i t e m > < M e a s u r e N a m e > T o t . a r e a l < / M e a s u r e N a m e > < D i s p l a y N a m e > T o t . a r e a l < / D i s p l a y N a m e > < V i s i b l e > F a l s e < / V i s i b l e > < / i t e m > < i t e m > < M e a s u r e N a m e > g j e n n o m s n i t t a r e a l < / M e a s u r e N a m e > < D i s p l a y N a m e > g j e n n o m s n i t t a r e a l < / D i s p l a y N a m e > < V i s i b l e > F a l s e < / V i s i b l e > < / i t e m > < i t e m > < M e a s u r e N a m e > a l l e _ a n t _ s � k e r e < / M e a s u r e N a m e > < D i s p l a y N a m e > a l l e _ a n t _ s � k e r e < / D i s p l a y N a m e > < V i s i b l e > F a l s e < / V i s i b l e > < / i t e m > < i t e m > < M e a s u r e N a m e > T o t - a r e a l < / M e a s u r e N a m e > < D i s p l a y N a m e > T o t - a r e a l < / D i s p l a y N a m e > < V i s i b l e > F a l s e < / V i s i b l e > < / i t e m > < i t e m > < M e a s u r e N a m e > g j . s n . a l l e < / M e a s u r e N a m e > < D i s p l a y N a m e > g j . s n . a l l e 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 4 0 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B a s e _ a n t _ m e d   j o r d _ e c 4 7 d 4 4 2 - 4 f e a - 4 0 8 1 - a 5 2 1 - 9 c b 6 a 7 1 0 4 f 1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 � r < / s t r i n g > < / k e y > < v a l u e > < i n t > 8 7 < / i n t > < / v a l u e > < / i t e m > < i t e m > < k e y > < s t r i n g > O R G N R < / s t r i n g > < / k e y > < v a l u e > < i n t > 2 6 8 < / i n t > < / v a l u e > < / i t e m > < i t e m > < k e y > < s t r i n g > O R G N A V N < / s t r i n g > < / k e y > < v a l u e > < i n t > 1 8 9 < / i n t > < / v a l u e > < / i t e m > < i t e m > < k e y > < s t r i n g > E P O S T < / s t r i n g > < / k e y > < v a l u e > < i n t > 1 4 3 < / i n t > < / v a l u e > < / i t e m > < i t e m > < k e y > < s t r i n g > M O B I L < / s t r i n g > < / k e y > < v a l u e > < i n t > 1 4 6 < / i n t > < / v a l u e > < / i t e m > < i t e m > < k e y > < s t r i n g > k n r < / s t r i n g > < / k e y > < v a l u e > < i n t > 1 0 3 < / i n t > < / v a l u e > < / i t e m > < i t e m > < k e y > < s t r i n g > S T A T U S < / s t r i n g > < / k e y > < v a l u e > < i n t > 1 5 3 < / i n t > < / v a l u e > < / i t e m > < i t e m > < k e y > < s t r i n g > f u l l d y r k a < / s t r i n g > < / k e y > < v a l u e > < i n t > 1 6 9 < / i n t > < / v a l u e > < / i t e m > < i t e m > < k e y > < s t r i n g > o v e r f l a t e d y r k a < / s t r i n g > < / k e y > < v a l u e > < i n t > 2 4 0 < / i n t > < / v a l u e > < / i t e m > < i t e m > < k e y > < s t r i n g > i n n m a r k s b e i t e < / s t r i n g > < / k e y > < v a l u e > < i n t > 2 3 9 < / i n t > < / v a l u e > < / i t e m > < i t e m > < k e y > < s t r i n g > t o t a l a r e a l < / s t r i n g > < / k e y > < v a l u e > < i n t > 1 8 0 < / i n t > < / v a l u e > < / i t e m > < i t e m > < k e y > < s t r i n g > G a r s I D < / s t r i n g > < / k e y > < v a l u e > < i n t > 1 4 3 < / i n t > < / v a l u e > < / i t e m > < / C o l u m n W i d t h s > < C o l u m n D i s p l a y I n d e x > < i t e m > < k e y > < s t r i n g > � r < / s t r i n g > < / k e y > < v a l u e > < i n t > 0 < / i n t > < / v a l u e > < / i t e m > < i t e m > < k e y > < s t r i n g > O R G N R < / s t r i n g > < / k e y > < v a l u e > < i n t > 1 < / i n t > < / v a l u e > < / i t e m > < i t e m > < k e y > < s t r i n g > O R G N A V N < / s t r i n g > < / k e y > < v a l u e > < i n t > 2 < / i n t > < / v a l u e > < / i t e m > < i t e m > < k e y > < s t r i n g > E P O S T < / s t r i n g > < / k e y > < v a l u e > < i n t > 3 < / i n t > < / v a l u e > < / i t e m > < i t e m > < k e y > < s t r i n g > M O B I L < / s t r i n g > < / k e y > < v a l u e > < i n t > 4 < / i n t > < / v a l u e > < / i t e m > < i t e m > < k e y > < s t r i n g > k n r < / s t r i n g > < / k e y > < v a l u e > < i n t > 5 < / i n t > < / v a l u e > < / i t e m > < i t e m > < k e y > < s t r i n g > S T A T U S < / s t r i n g > < / k e y > < v a l u e > < i n t > 6 < / i n t > < / v a l u e > < / i t e m > < i t e m > < k e y > < s t r i n g > f u l l d y r k a < / s t r i n g > < / k e y > < v a l u e > < i n t > 7 < / i n t > < / v a l u e > < / i t e m > < i t e m > < k e y > < s t r i n g > o v e r f l a t e d y r k a < / s t r i n g > < / k e y > < v a l u e > < i n t > 8 < / i n t > < / v a l u e > < / i t e m > < i t e m > < k e y > < s t r i n g > i n n m a r k s b e i t e < / s t r i n g > < / k e y > < v a l u e > < i n t > 9 < / i n t > < / v a l u e > < / i t e m > < i t e m > < k e y > < s t r i n g > t o t a l a r e a l < / s t r i n g > < / k e y > < v a l u e > < i n t > 1 0 < / i n t > < / v a l u e > < / i t e m > < i t e m > < k e y > < s t r i n g > G a r s I D < / s t r i n g > < / k e y > < v a l u e > < i n t > 1 1 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 B a s e _ a n t _ m e d   j o r d 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 B a s e _ a n t _ m e d   j o r d 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 C o l u m n s \ O R G N R 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 C o l u m n s \ O R G N A V N 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 C o l u m n s \ E P O S T 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 C o l u m n s \ M O B I L 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 C o l u m n s \ f u l l d y r k a 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 C o l u m n s \ o v e r f l a t e d y r k a 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 C o l u m n s \ i n n m a r k s b e i t e 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 C o l u m n s \ t o t a l a r e a l 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 C o l u m n s \ G a r s I D 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 B a s e _ a n t _ a r e a l 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 B a s e _ a n t _ a r e a l 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 C o l u m n s \ O R G N R 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 C o l u m n s \ O R G N A V N 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 C o l u m n s \ E P O S T 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 C o l u m n s \ M O B I L 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 C o l u m n s \ f u l l d y r k a 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 C o l u m n s \ o v e r f l a t e d y r a k 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 C o l u m n s \ i n n m a r k s b e i t e 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 C o l u m n s \ t o t a l a r e a l 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 F o r e t a k 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 F o r e t a k 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 C o l u m n s \ k o m m u n e 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 C o l u m n s \ 2 0 0 9 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E413A4D3-ED44-48A4-B22D-5323DC836165}">
  <ds:schemaRefs/>
</ds:datastoreItem>
</file>

<file path=customXml/itemProps2.xml><?xml version="1.0" encoding="utf-8"?>
<ds:datastoreItem xmlns:ds="http://schemas.openxmlformats.org/officeDocument/2006/customXml" ds:itemID="{EC04D1D5-FF95-4322-A19B-BAF55842EF7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5B775FC-A529-4C50-86F8-069E5FFF4609}">
  <ds:schemaRefs/>
</ds:datastoreItem>
</file>

<file path=customXml/itemProps4.xml><?xml version="1.0" encoding="utf-8"?>
<ds:datastoreItem xmlns:ds="http://schemas.openxmlformats.org/officeDocument/2006/customXml" ds:itemID="{E54FBE5F-C2AD-4C97-92B2-11B97C40C215}">
  <ds:schemaRefs/>
</ds:datastoreItem>
</file>

<file path=customXml/itemProps5.xml><?xml version="1.0" encoding="utf-8"?>
<ds:datastoreItem xmlns:ds="http://schemas.openxmlformats.org/officeDocument/2006/customXml" ds:itemID="{A155D9C7-50BE-4710-86B4-456A7D466333}">
  <ds:schemaRefs/>
</ds:datastoreItem>
</file>

<file path=customXml/itemProps6.xml><?xml version="1.0" encoding="utf-8"?>
<ds:datastoreItem xmlns:ds="http://schemas.openxmlformats.org/officeDocument/2006/customXml" ds:itemID="{A6493D77-3CB8-4851-B038-45462D7B7BF7}">
  <ds:schemaRefs/>
</ds:datastoreItem>
</file>

<file path=customXml/itemProps7.xml><?xml version="1.0" encoding="utf-8"?>
<ds:datastoreItem xmlns:ds="http://schemas.openxmlformats.org/officeDocument/2006/customXml" ds:itemID="{33CE13D7-3686-4693-A68C-183D127AFF9A}">
  <ds:schemaRefs/>
</ds:datastoreItem>
</file>

<file path=customXml/itemProps8.xml><?xml version="1.0" encoding="utf-8"?>
<ds:datastoreItem xmlns:ds="http://schemas.openxmlformats.org/officeDocument/2006/customXml" ds:itemID="{3FB98EA7-84FC-4BC4-82C7-39EE7A4703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Diagram (2)</vt:lpstr>
      <vt:lpstr>Diagram</vt:lpstr>
      <vt:lpstr>Piv</vt:lpstr>
      <vt:lpstr>Tab_areal</vt:lpstr>
      <vt:lpstr>Tab_foretak</vt:lpstr>
      <vt:lpstr>Tab_gjsnitt</vt:lpstr>
      <vt:lpstr>Tab_Trøndelag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Sandberg</dc:creator>
  <cp:lastModifiedBy>Sandberg, Johan</cp:lastModifiedBy>
  <dcterms:created xsi:type="dcterms:W3CDTF">2018-12-11T10:21:37Z</dcterms:created>
  <dcterms:modified xsi:type="dcterms:W3CDTF">2018-12-19T13:54:41Z</dcterms:modified>
</cp:coreProperties>
</file>